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pz8\OneDrive\8. HOSPITAL GIRARDOTA\PLAN MEJORAMIENTO CONTRALORÍA 2025\"/>
    </mc:Choice>
  </mc:AlternateContent>
  <xr:revisionPtr revIDLastSave="0" documentId="13_ncr:1_{3A223B9C-F096-4B34-B73F-24C760AB6820}" xr6:coauthVersionLast="47" xr6:coauthVersionMax="47" xr10:uidLastSave="{00000000-0000-0000-0000-000000000000}"/>
  <bookViews>
    <workbookView xWindow="-120" yWindow="-120" windowWidth="20730" windowHeight="11040" xr2:uid="{6B916862-70A8-482C-81E0-22F4AF995C9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0" i="1" l="1"/>
  <c r="M21" i="1"/>
  <c r="M20" i="1"/>
  <c r="M19" i="1"/>
  <c r="X25" i="1"/>
  <c r="S25" i="1"/>
  <c r="P25" i="1"/>
  <c r="W25" i="1" s="1"/>
  <c r="Y25" i="1" s="1"/>
  <c r="X24" i="1"/>
  <c r="S24" i="1"/>
  <c r="R24" i="1"/>
  <c r="P24" i="1"/>
  <c r="W24" i="1" s="1"/>
  <c r="Y24" i="1" s="1"/>
  <c r="Q24" i="1"/>
  <c r="X23" i="1"/>
  <c r="S23" i="1"/>
  <c r="R23" i="1"/>
  <c r="P23" i="1"/>
  <c r="W23" i="1" s="1"/>
  <c r="Y23" i="1" s="1"/>
  <c r="Q23" i="1"/>
  <c r="X22" i="1"/>
  <c r="S22" i="1"/>
  <c r="R22" i="1"/>
  <c r="P22" i="1"/>
  <c r="W22" i="1" s="1"/>
  <c r="Y22" i="1" s="1"/>
  <c r="Q22" i="1"/>
  <c r="X21" i="1"/>
  <c r="S21" i="1"/>
  <c r="R21" i="1"/>
  <c r="P21" i="1"/>
  <c r="W21" i="1" s="1"/>
  <c r="Y21" i="1" s="1"/>
  <c r="Q21" i="1"/>
  <c r="S20" i="1"/>
  <c r="R20" i="1"/>
  <c r="P20" i="1"/>
  <c r="W20" i="1" s="1"/>
  <c r="Y20" i="1" s="1"/>
  <c r="Q20" i="1"/>
  <c r="X19" i="1"/>
  <c r="S19" i="1"/>
  <c r="R19" i="1"/>
  <c r="P19" i="1"/>
  <c r="Q19" i="1"/>
  <c r="Q25" i="1" l="1"/>
  <c r="R25" i="1" s="1"/>
  <c r="Q26" i="1"/>
  <c r="P26" i="1"/>
  <c r="R26" i="1"/>
  <c r="S26" i="1"/>
  <c r="W19" i="1"/>
  <c r="Y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YEISSIN RODOLFO CACERES PRADILLA</author>
    <author>laquijano</author>
    <author>CDV</author>
    <author>jmzambrano</author>
  </authors>
  <commentList>
    <comment ref="B13" authorId="0" shapeId="0" xr:uid="{9FB34780-8AF6-44A7-97AB-0B5CA4F50EE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Aptos Narrow"/>
            <family val="2"/>
            <scheme val="minor"/>
          </rPr>
          <t>Si corresponde a la Suscripción, diligenciar la fecha de suscripción formal en la entidad.</t>
        </r>
      </text>
    </comment>
    <comment ref="B17" authorId="1" shapeId="0" xr:uid="{96AC8A4E-8251-43BB-BF46-45959C8D1212}">
      <text>
        <r>
          <rPr>
            <b/>
            <sz val="8"/>
            <color indexed="81"/>
            <rFont val="Tahoma"/>
            <family val="2"/>
          </rPr>
          <t>Numero de orden del hallazgo en el informe ( cuando una acción correctiva agrupa varios hallazgos pueden relacionarse en las celdas los números correspondientes )  relacionarse)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7" authorId="1" shapeId="0" xr:uid="{F515A5C6-C864-4AB2-896A-0D381A836EE5}">
      <text>
        <r>
          <rPr>
            <b/>
            <sz val="8"/>
            <color indexed="81"/>
            <rFont val="Tahoma"/>
            <family val="2"/>
          </rPr>
          <t>Es la acción (correctiva y/o preventiva) que adopta la entidad para subsanar o corregir la causa que genera el  hallazgo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7" authorId="1" shapeId="0" xr:uid="{21E2A122-F0F4-4BBC-A37D-282D451D515E}">
      <text>
        <r>
          <rPr>
            <b/>
            <sz val="8"/>
            <color indexed="81"/>
            <rFont val="Tahoma"/>
            <family val="2"/>
          </rPr>
          <t xml:space="preserve">Propósito que tiene el cumplir con la acción emprendida para corregir o prevenir las situaciones que se derivan de los hallazgos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7" authorId="1" shapeId="0" xr:uid="{FC70E5BD-11F5-4537-8F13-23283E91BB18}">
      <text>
        <r>
          <rPr>
            <b/>
            <sz val="8"/>
            <color indexed="81"/>
            <rFont val="Tahoma"/>
            <family val="2"/>
          </rPr>
          <t>Pasos cuantificables que permitan medir el avance y cumplimiento de la acción de mejoramiento.
Se pueden incluir tantas filas como metas sean necesarios.</t>
        </r>
      </text>
    </comment>
    <comment ref="I17" authorId="1" shapeId="0" xr:uid="{D9B0A527-38FF-44E0-B35B-865B26A91E1C}">
      <text>
        <r>
          <rPr>
            <b/>
            <sz val="8"/>
            <color indexed="81"/>
            <rFont val="Tahoma"/>
            <family val="2"/>
          </rPr>
          <t xml:space="preserve">Nombre de la unidad de medida que se  utiliza para medir el grado de avance de la meta (unidades o porcentaje) y definición de la actividad a realizar   
</t>
        </r>
      </text>
    </comment>
    <comment ref="J17" authorId="1" shapeId="0" xr:uid="{3858610F-9F74-450A-B66A-F4D94CFE2723}">
      <text>
        <r>
          <rPr>
            <b/>
            <sz val="8"/>
            <color indexed="81"/>
            <rFont val="Tahoma"/>
            <family val="2"/>
          </rPr>
          <t xml:space="preserve">Volumen o tamaño de la meta, establecido en unidades o porcentajes. 
</t>
        </r>
      </text>
    </comment>
    <comment ref="K17" authorId="2" shapeId="0" xr:uid="{F861E309-0582-479B-8A6C-67121FACF05B}">
      <text>
        <r>
          <rPr>
            <b/>
            <sz val="9"/>
            <color indexed="81"/>
            <rFont val="Tahoma"/>
            <family val="2"/>
          </rPr>
          <t>CDV:</t>
        </r>
        <r>
          <rPr>
            <sz val="9"/>
            <color indexed="81"/>
            <rFont val="Tahoma"/>
            <family val="2"/>
          </rPr>
          <t xml:space="preserve">
La fecha de iniciación de las metas, corresponde a la misma fecha de suscripción del Plan de Mejoramiento </t>
        </r>
      </text>
    </comment>
    <comment ref="L17" authorId="1" shapeId="0" xr:uid="{B71F18B5-661A-4B26-BC5B-F1963A3D8DCF}">
      <text>
        <r>
          <rPr>
            <b/>
            <sz val="8"/>
            <color indexed="81"/>
            <rFont val="Tahoma"/>
            <family val="2"/>
          </rPr>
          <t xml:space="preserve">Fecha programada para la terminación de cada meta </t>
        </r>
      </text>
    </comment>
    <comment ref="M17" authorId="1" shapeId="0" xr:uid="{FE9B1EB8-6991-46EF-BE0C-2B1EFFD7C009}">
      <text>
        <r>
          <rPr>
            <b/>
            <sz val="8"/>
            <color indexed="81"/>
            <rFont val="Tahoma"/>
            <family val="2"/>
          </rPr>
          <t xml:space="preserve">La hoja calcula automáticamente el plazo de duración de la acción de mejoramiento teniendo en cuenta las fechas de inicio y terminación de la meta.
</t>
        </r>
      </text>
    </comment>
    <comment ref="N17" authorId="3" shapeId="0" xr:uid="{76E6F552-E5E1-4C8B-A69B-49DD73B0DBCA}">
      <text>
        <r>
          <rPr>
            <b/>
            <sz val="8"/>
            <color indexed="81"/>
            <rFont val="Tahoma"/>
            <family val="2"/>
          </rPr>
          <t xml:space="preserve">Nombre de la Dependencia (s) responsable por el cumplimiento de la meta
</t>
        </r>
      </text>
    </comment>
    <comment ref="O17" authorId="1" shapeId="0" xr:uid="{B5657D60-2BFA-4F04-96EF-D608540C1BD8}">
      <text>
        <r>
          <rPr>
            <b/>
            <sz val="8"/>
            <color indexed="81"/>
            <rFont val="Tahoma"/>
            <family val="2"/>
          </rPr>
          <t xml:space="preserve">Se consigna el numero de unidades ejecutadas por cada una de las metas 
</t>
        </r>
      </text>
    </comment>
    <comment ref="P17" authorId="1" shapeId="0" xr:uid="{C28CADFB-50EA-42A4-A01E-C8B763BFAB2D}">
      <text>
        <r>
          <rPr>
            <sz val="8"/>
            <color indexed="81"/>
            <rFont val="Tahoma"/>
            <family val="2"/>
          </rPr>
          <t>Calcula el avance porcentual de la meta  dividiendo la ejecución informada en la columna N sobre la columna J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Y17" authorId="1" shapeId="0" xr:uid="{B6D2E30C-0F33-4B77-BA21-F72E0E609A08}">
      <text>
        <r>
          <rPr>
            <sz val="8"/>
            <color indexed="81"/>
            <rFont val="Tahoma"/>
            <family val="2"/>
          </rPr>
          <t>Calcula el avance porcentual de la meta  dividiendo la ejecución informada en la columna N sobre la columna J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Z17" authorId="1" shapeId="0" xr:uid="{E9DD91D2-E0FB-4198-AC3D-B16A9C2398AF}">
      <text>
        <r>
          <rPr>
            <sz val="8"/>
            <color indexed="81"/>
            <rFont val="Tahoma"/>
            <family val="2"/>
          </rPr>
          <t>Calcula el avance porcentual de la meta  dividiendo la ejecución informada en la columna N sobre la columna J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<sst xmlns="http://schemas.openxmlformats.org/spreadsheetml/2006/main" count="72" uniqueCount="64">
  <si>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Nombre entidad</t>
  </si>
  <si>
    <t>Representante legal</t>
  </si>
  <si>
    <t>Modalidad auditoria</t>
  </si>
  <si>
    <t>Periodo fiscal que cubre</t>
  </si>
  <si>
    <t xml:space="preserve">Fecha de Suscripción </t>
  </si>
  <si>
    <t>Fecha presentación avance</t>
  </si>
  <si>
    <t>AVANCE PLAN DE MEJORAMIENTO</t>
  </si>
  <si>
    <t xml:space="preserve">AVANCE Y EJECUCIÓN </t>
  </si>
  <si>
    <t xml:space="preserve">No Hallazgo </t>
  </si>
  <si>
    <t xml:space="preserve">Descripción hallazgo (No mas de 50 palabras) </t>
  </si>
  <si>
    <t>Causa del Hallazgo</t>
  </si>
  <si>
    <t>Efecto del Hallazgo</t>
  </si>
  <si>
    <t>Acción de mejoramiento</t>
  </si>
  <si>
    <t xml:space="preserve">Objetivo </t>
  </si>
  <si>
    <t>Descripción de las Metas</t>
  </si>
  <si>
    <t>Denominación de la Unidad de medida de la Meta</t>
  </si>
  <si>
    <t>Unidad de Medida de la Meta</t>
  </si>
  <si>
    <r>
      <t>Fecha iniciación Metas</t>
    </r>
    <r>
      <rPr>
        <b/>
        <sz val="16"/>
        <color rgb="FFFF0000"/>
        <rFont val="Aptos Narrow"/>
        <family val="2"/>
        <scheme val="minor"/>
      </rPr>
      <t>*</t>
    </r>
  </si>
  <si>
    <r>
      <t>Fecha terminación Metas</t>
    </r>
    <r>
      <rPr>
        <b/>
        <sz val="16"/>
        <color rgb="FFFF0000"/>
        <rFont val="Aptos Narrow"/>
        <family val="2"/>
        <scheme val="minor"/>
      </rPr>
      <t>*</t>
    </r>
  </si>
  <si>
    <t xml:space="preserve">Plazo en semanas de las Meta </t>
  </si>
  <si>
    <t>Área Responsable</t>
  </si>
  <si>
    <t xml:space="preserve">Avance físico de ejecución de las metas  </t>
  </si>
  <si>
    <r>
      <rPr>
        <b/>
        <sz val="14"/>
        <rFont val="Aptos Narrow"/>
        <family val="2"/>
        <scheme val="minor"/>
      </rPr>
      <t>%</t>
    </r>
    <r>
      <rPr>
        <b/>
        <sz val="12"/>
        <rFont val="Aptos Narrow"/>
        <family val="2"/>
        <scheme val="minor"/>
      </rPr>
      <t xml:space="preserve"> de Avance físico de ejecución de las metas  </t>
    </r>
  </si>
  <si>
    <t>Puntaje  Logrado  por las metas   (Poi)</t>
  </si>
  <si>
    <t xml:space="preserve">Puntaje Logrado por las metas  Vencidas (POMVi)  </t>
  </si>
  <si>
    <t>Puntaje atribuido metas vencidas</t>
  </si>
  <si>
    <t>Efectividad de la acción</t>
  </si>
  <si>
    <t>OBSERVACION</t>
  </si>
  <si>
    <t>Estado de la meta del hallazgo</t>
  </si>
  <si>
    <t>Estado de la acción de mejora (meta) (ABIERTA / CERRADA)</t>
  </si>
  <si>
    <t xml:space="preserve">SI </t>
  </si>
  <si>
    <t>NO</t>
  </si>
  <si>
    <t>X</t>
  </si>
  <si>
    <t>TOTALES</t>
  </si>
  <si>
    <t>FIRMA REPRESENTANTE LEGAL</t>
  </si>
  <si>
    <t xml:space="preserve">C.C. </t>
  </si>
  <si>
    <t xml:space="preserve">Convenciones: </t>
  </si>
  <si>
    <t>Información suministrada Informes de Auditorías Anteriores de la CGA.</t>
  </si>
  <si>
    <t>Acciones propuestas por el sujeto de control.</t>
  </si>
  <si>
    <t>Area o dependencia responsable de presentar la acción de mejora por cada hallazgo de auditoría</t>
  </si>
  <si>
    <t xml:space="preserve">Avance y Seguimiento  - Columnas de Calculo Automático </t>
  </si>
  <si>
    <t>Estado Actual de la meta del hallazgo</t>
  </si>
  <si>
    <t>Fila de Totales</t>
  </si>
  <si>
    <r>
      <rPr>
        <sz val="16"/>
        <color rgb="FFFF0000"/>
        <rFont val="Arial"/>
        <family val="2"/>
      </rPr>
      <t>*</t>
    </r>
    <r>
      <rPr>
        <sz val="10"/>
        <rFont val="Arial"/>
        <family val="2"/>
      </rPr>
      <t xml:space="preserve"> Utilizar el formato de fechas según lo indicado, para obtener el calculo automatico en cantidad de semanas.</t>
    </r>
  </si>
  <si>
    <t>ESE HOSPITAL SAN RAFAEL DE GIRARDOTA</t>
  </si>
  <si>
    <t>CLAUDIA MARIA CASTRILLON ZAPATA</t>
  </si>
  <si>
    <t>ACTUACION ESPECIAL PARA LA REVISION DE LA CUENTA</t>
  </si>
  <si>
    <t>Pago de sanciones e intereses moratorios (A), con incidencia fiscal (F).</t>
  </si>
  <si>
    <t>Incumplimiento de requisitos de la Resolución 3100 de 2019.</t>
  </si>
  <si>
    <t>Pago de una sanción de por valor de $3.124.800 que ocasiona un proceso sancionatorio con incidencia fiscal.</t>
  </si>
  <si>
    <t>Realizar autoevaluación de los  servicios de salud habilitados con los estándares de habilitación.</t>
  </si>
  <si>
    <t>Identificar posibles incumplimientos de los requisitos de calidad de la Resolución 3100 de 2019.</t>
  </si>
  <si>
    <t>Identificar todos los servicios y aplicar la autoevaluación de los estándares aplicables de la Resolución 3100 de 2019.</t>
  </si>
  <si>
    <t>Porcentaje</t>
  </si>
  <si>
    <t>Subdirección científica</t>
  </si>
  <si>
    <t>Formular y socializar un plan de cumplimiento para los requisitos de habilitación según resultados de la autoevaluación.</t>
  </si>
  <si>
    <t>Intervenir los posibles incumplimientos de los requisitos de calidad de la Resolución 3100 de 2019.</t>
  </si>
  <si>
    <t xml:space="preserve">Formulas acciones de cumplimiento para todas los  oportunidades de mejora identificadas en la autoevaluación estándares aplicables de la Resolución 3100 de 2019. </t>
  </si>
  <si>
    <t>Realizar seguimiento a la implementación del plan de cumplimiento de los requisitos de habilitación según resultados de la autoevaluación.</t>
  </si>
  <si>
    <t>Verificar el estado de cumplimiento de las acciones de mejora definidas para los requisitos de calidad de la Resolución 3100 de 2019.</t>
  </si>
  <si>
    <t xml:space="preserve">Verificar el estado de ejecución de todas las oportunidades de mejora identificadas en la autoevaluación estándares aplicables de la Resolución 3100 de 2019. </t>
  </si>
  <si>
    <t>Abierta</t>
  </si>
  <si>
    <t>La actividad se encuentra en procesos, el plan de mejoramiento se formulo en el mes de noviembre de 2025 y las actividades cuentan con fecha de cumplimiento para la vigencia 2026.</t>
  </si>
  <si>
    <t>Enero 7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</si>
</sst>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00000000"/>
    <numFmt numFmtId="166" formatCode="&quot;$&quot;#,##0.00;[Red]&quot;$&quot;#,##0.00"/>
    <numFmt numFmtId="167" formatCode="dd/mmm/yyyy"/>
    <numFmt numFmtId="168" formatCode="dd\-mm\-yy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ptos Narrow"/>
      <family val="2"/>
      <scheme val="minor"/>
    </font>
    <font>
      <sz val="18"/>
      <name val="Aptos Narrow"/>
      <family val="2"/>
      <scheme val="minor"/>
    </font>
    <font>
      <b/>
      <sz val="12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sz val="12"/>
      <name val="Aptos Narrow"/>
      <family val="2"/>
      <scheme val="minor"/>
    </font>
    <font>
      <sz val="14"/>
      <name val="Arial"/>
      <family val="2"/>
    </font>
    <font>
      <sz val="9.5"/>
      <name val="Arial"/>
      <family val="2"/>
    </font>
    <font>
      <b/>
      <sz val="16"/>
      <name val="Aptos Narrow"/>
      <family val="2"/>
      <scheme val="minor"/>
    </font>
    <font>
      <sz val="16"/>
      <color rgb="FFFF0000"/>
      <name val="Arial"/>
      <family val="2"/>
    </font>
    <font>
      <sz val="9"/>
      <color indexed="81"/>
      <name val="Tahoma"/>
      <family val="2"/>
    </font>
    <font>
      <sz val="10"/>
      <color indexed="81"/>
      <name val="Aptos Narrow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2" applyFont="1" applyAlignment="1">
      <alignment vertical="center"/>
    </xf>
    <xf numFmtId="165" fontId="3" fillId="0" borderId="0" xfId="3" applyNumberFormat="1" applyFont="1" applyFill="1" applyBorder="1" applyAlignment="1" applyProtection="1">
      <alignment vertical="center"/>
    </xf>
    <xf numFmtId="0" fontId="3" fillId="0" borderId="0" xfId="2" applyFont="1" applyAlignment="1">
      <alignment horizontal="center" vertical="center" wrapText="1"/>
    </xf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0" xfId="2" applyFont="1" applyAlignment="1">
      <alignment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6" xfId="2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justify" vertical="center" wrapText="1"/>
      <protection locked="0"/>
    </xf>
    <xf numFmtId="0" fontId="7" fillId="7" borderId="18" xfId="0" applyFont="1" applyFill="1" applyBorder="1" applyAlignment="1" applyProtection="1">
      <alignment horizontal="center" vertical="center" wrapText="1"/>
      <protection locked="0"/>
    </xf>
    <xf numFmtId="0" fontId="7" fillId="7" borderId="16" xfId="0" applyFont="1" applyFill="1" applyBorder="1" applyAlignment="1" applyProtection="1">
      <alignment horizontal="center" vertical="center" wrapText="1"/>
      <protection locked="0"/>
    </xf>
    <xf numFmtId="0" fontId="7" fillId="7" borderId="16" xfId="0" applyFont="1" applyFill="1" applyBorder="1" applyAlignment="1" applyProtection="1">
      <alignment horizontal="center" vertical="center" wrapText="1"/>
      <protection locked="0"/>
    </xf>
    <xf numFmtId="0" fontId="7" fillId="8" borderId="19" xfId="0" applyFont="1" applyFill="1" applyBorder="1" applyAlignment="1" applyProtection="1">
      <alignment horizontal="center" vertical="center" wrapText="1"/>
      <protection locked="0"/>
    </xf>
    <xf numFmtId="0" fontId="7" fillId="8" borderId="16" xfId="0" applyFont="1" applyFill="1" applyBorder="1" applyAlignment="1" applyProtection="1">
      <alignment horizontal="center" vertical="center" wrapText="1"/>
      <protection locked="0"/>
    </xf>
    <xf numFmtId="0" fontId="7" fillId="7" borderId="13" xfId="0" applyFont="1" applyFill="1" applyBorder="1" applyAlignment="1" applyProtection="1">
      <alignment horizontal="center" vertical="center" wrapText="1"/>
      <protection locked="0"/>
    </xf>
    <xf numFmtId="0" fontId="7" fillId="7" borderId="15" xfId="0" applyFont="1" applyFill="1" applyBorder="1" applyAlignment="1" applyProtection="1">
      <alignment horizontal="center" vertical="center" wrapText="1"/>
      <protection locked="0"/>
    </xf>
    <xf numFmtId="0" fontId="7" fillId="7" borderId="15" xfId="0" applyFont="1" applyFill="1" applyBorder="1" applyAlignment="1" applyProtection="1">
      <alignment horizontal="center" vertical="center" wrapText="1"/>
      <protection locked="0"/>
    </xf>
    <xf numFmtId="0" fontId="7" fillId="8" borderId="17" xfId="0" applyFont="1" applyFill="1" applyBorder="1" applyAlignment="1" applyProtection="1">
      <alignment horizontal="center" vertical="center" wrapText="1"/>
      <protection locked="0"/>
    </xf>
    <xf numFmtId="0" fontId="7" fillId="8" borderId="15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justify" vertical="center" wrapText="1"/>
      <protection locked="0"/>
    </xf>
    <xf numFmtId="167" fontId="10" fillId="0" borderId="6" xfId="0" applyNumberFormat="1" applyFont="1" applyBorder="1" applyAlignment="1" applyProtection="1">
      <alignment horizontal="justify" vertical="center" wrapText="1"/>
      <protection locked="0"/>
    </xf>
    <xf numFmtId="1" fontId="10" fillId="0" borderId="6" xfId="0" applyNumberFormat="1" applyFont="1" applyBorder="1" applyAlignment="1" applyProtection="1">
      <alignment horizontal="center" vertical="center" wrapText="1"/>
      <protection locked="0"/>
    </xf>
    <xf numFmtId="9" fontId="10" fillId="0" borderId="1" xfId="1" applyFont="1" applyFill="1" applyBorder="1" applyAlignment="1" applyProtection="1">
      <alignment horizontal="center" vertical="center" wrapText="1"/>
      <protection locked="0"/>
    </xf>
    <xf numFmtId="10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justify" vertical="center" wrapText="1"/>
      <protection locked="0"/>
    </xf>
    <xf numFmtId="9" fontId="10" fillId="0" borderId="1" xfId="0" applyNumberFormat="1" applyFont="1" applyBorder="1" applyAlignment="1" applyProtection="1">
      <alignment horizontal="justify" vertical="center" wrapText="1"/>
      <protection locked="0"/>
    </xf>
    <xf numFmtId="0" fontId="9" fillId="9" borderId="24" xfId="0" applyFont="1" applyFill="1" applyBorder="1" applyAlignment="1" applyProtection="1">
      <alignment horizontal="justify" vertical="center" wrapText="1"/>
      <protection locked="0"/>
    </xf>
    <xf numFmtId="0" fontId="9" fillId="9" borderId="6" xfId="0" applyFont="1" applyFill="1" applyBorder="1" applyAlignment="1" applyProtection="1">
      <alignment horizontal="justify" vertical="center" wrapText="1"/>
      <protection locked="0"/>
    </xf>
    <xf numFmtId="0" fontId="9" fillId="9" borderId="6" xfId="0" applyFont="1" applyFill="1" applyBorder="1" applyAlignment="1" applyProtection="1">
      <alignment horizontal="center" vertical="center" wrapText="1"/>
      <protection locked="0"/>
    </xf>
    <xf numFmtId="10" fontId="9" fillId="9" borderId="6" xfId="0" applyNumberFormat="1" applyFont="1" applyFill="1" applyBorder="1" applyAlignment="1" applyProtection="1">
      <alignment horizontal="center" vertical="center" wrapText="1"/>
      <protection locked="0"/>
    </xf>
    <xf numFmtId="2" fontId="9" fillId="9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9" borderId="5" xfId="0" applyFont="1" applyFill="1" applyBorder="1" applyAlignment="1" applyProtection="1">
      <alignment horizontal="justify" vertical="center" wrapText="1"/>
      <protection locked="0"/>
    </xf>
    <xf numFmtId="0" fontId="9" fillId="9" borderId="25" xfId="0" applyFont="1" applyFill="1" applyBorder="1" applyAlignment="1" applyProtection="1">
      <alignment horizontal="justify" vertical="center" wrapText="1"/>
      <protection locked="0"/>
    </xf>
    <xf numFmtId="0" fontId="9" fillId="9" borderId="4" xfId="0" applyFont="1" applyFill="1" applyBorder="1" applyAlignment="1" applyProtection="1">
      <alignment horizontal="justify" vertical="center" wrapText="1"/>
      <protection locked="0"/>
    </xf>
    <xf numFmtId="0" fontId="11" fillId="0" borderId="0" xfId="2" applyFont="1" applyAlignment="1">
      <alignment vertical="center"/>
    </xf>
    <xf numFmtId="0" fontId="12" fillId="10" borderId="0" xfId="0" applyFont="1" applyFill="1" applyAlignment="1" applyProtection="1">
      <alignment horizontal="center" vertical="center" wrapText="1"/>
      <protection locked="0" hidden="1"/>
    </xf>
    <xf numFmtId="0" fontId="12" fillId="10" borderId="0" xfId="0" applyFont="1" applyFill="1" applyAlignment="1" applyProtection="1">
      <alignment vertical="center" wrapText="1"/>
      <protection locked="0" hidden="1"/>
    </xf>
    <xf numFmtId="0" fontId="12" fillId="0" borderId="0" xfId="0" applyFont="1" applyAlignment="1" applyProtection="1">
      <alignment vertical="center" wrapText="1"/>
      <protection locked="0" hidden="1"/>
    </xf>
    <xf numFmtId="0" fontId="4" fillId="0" borderId="7" xfId="2" applyFont="1" applyBorder="1" applyAlignment="1" applyProtection="1">
      <alignment horizontal="left" vertical="center"/>
      <protection locked="0" hidden="1"/>
    </xf>
    <xf numFmtId="0" fontId="4" fillId="0" borderId="3" xfId="2" applyFont="1" applyBorder="1" applyAlignment="1" applyProtection="1">
      <alignment horizontal="left" vertical="center"/>
      <protection locked="0" hidden="1"/>
    </xf>
    <xf numFmtId="0" fontId="4" fillId="0" borderId="0" xfId="2" applyFont="1" applyAlignment="1" applyProtection="1">
      <alignment vertical="center"/>
      <protection locked="0" hidden="1"/>
    </xf>
    <xf numFmtId="0" fontId="4" fillId="0" borderId="0" xfId="2" applyFont="1" applyAlignment="1" applyProtection="1">
      <alignment horizontal="center" vertical="center"/>
      <protection locked="0" hidden="1"/>
    </xf>
    <xf numFmtId="0" fontId="4" fillId="0" borderId="0" xfId="2" applyFont="1" applyAlignment="1" applyProtection="1">
      <alignment horizontal="left" vertical="center"/>
      <protection locked="0" hidden="1"/>
    </xf>
    <xf numFmtId="0" fontId="4" fillId="0" borderId="0" xfId="2" applyFont="1" applyAlignment="1" applyProtection="1">
      <alignment horizontal="center" vertical="center"/>
      <protection locked="0" hidden="1"/>
    </xf>
    <xf numFmtId="166" fontId="13" fillId="2" borderId="7" xfId="0" applyNumberFormat="1" applyFont="1" applyFill="1" applyBorder="1" applyAlignment="1" applyProtection="1">
      <alignment horizontal="center" vertical="center" wrapText="1"/>
      <protection locked="0" hidden="1"/>
    </xf>
    <xf numFmtId="166" fontId="13" fillId="2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left" vertical="center" wrapText="1"/>
      <protection locked="0" hidden="1"/>
    </xf>
    <xf numFmtId="166" fontId="13" fillId="0" borderId="7" xfId="0" applyNumberFormat="1" applyFont="1" applyBorder="1" applyAlignment="1" applyProtection="1">
      <alignment horizontal="center" vertical="center" wrapText="1"/>
      <protection locked="0" hidden="1"/>
    </xf>
    <xf numFmtId="166" fontId="13" fillId="0" borderId="2" xfId="0" applyNumberFormat="1" applyFont="1" applyBorder="1" applyAlignment="1" applyProtection="1">
      <alignment horizontal="center" vertical="center" wrapText="1"/>
      <protection locked="0" hidden="1"/>
    </xf>
    <xf numFmtId="0" fontId="7" fillId="4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7" fillId="5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6" xfId="0" applyFont="1" applyBorder="1" applyAlignment="1" applyProtection="1">
      <alignment horizontal="left" vertical="center" wrapText="1"/>
      <protection locked="0" hidden="1"/>
    </xf>
    <xf numFmtId="0" fontId="7" fillId="6" borderId="1" xfId="0" applyFont="1" applyFill="1" applyBorder="1" applyAlignment="1" applyProtection="1">
      <alignment horizontal="center" vertical="center" wrapText="1"/>
      <protection locked="0" hidden="1"/>
    </xf>
    <xf numFmtId="0" fontId="7" fillId="7" borderId="1" xfId="0" applyFont="1" applyFill="1" applyBorder="1" applyAlignment="1" applyProtection="1">
      <alignment horizontal="center" vertical="center" wrapText="1"/>
      <protection locked="0" hidden="1"/>
    </xf>
    <xf numFmtId="0" fontId="7" fillId="8" borderId="1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 vertical="center" wrapText="1"/>
      <protection locked="0" hidden="1"/>
    </xf>
    <xf numFmtId="0" fontId="12" fillId="9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left" vertical="top" wrapText="1"/>
      <protection locked="0" hidden="1"/>
    </xf>
    <xf numFmtId="165" fontId="3" fillId="0" borderId="0" xfId="3" applyNumberFormat="1" applyFont="1" applyFill="1" applyBorder="1" applyAlignment="1">
      <alignment vertical="center"/>
    </xf>
    <xf numFmtId="14" fontId="4" fillId="0" borderId="4" xfId="2" applyNumberFormat="1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  <protection locked="0" hidden="1"/>
    </xf>
    <xf numFmtId="0" fontId="10" fillId="0" borderId="1" xfId="0" applyFont="1" applyBorder="1" applyAlignment="1" applyProtection="1">
      <alignment horizontal="justify" vertical="center" wrapText="1"/>
      <protection locked="0" hidden="1"/>
    </xf>
    <xf numFmtId="0" fontId="10" fillId="11" borderId="1" xfId="0" applyFont="1" applyFill="1" applyBorder="1" applyAlignment="1" applyProtection="1">
      <alignment horizontal="justify" vertical="center" wrapText="1"/>
      <protection locked="0" hidden="1"/>
    </xf>
    <xf numFmtId="0" fontId="10" fillId="10" borderId="1" xfId="0" applyFont="1" applyFill="1" applyBorder="1" applyAlignment="1" applyProtection="1">
      <alignment horizontal="justify" vertical="center" wrapText="1"/>
      <protection locked="0" hidden="1"/>
    </xf>
    <xf numFmtId="9" fontId="12" fillId="11" borderId="6" xfId="0" applyNumberFormat="1" applyFont="1" applyFill="1" applyBorder="1" applyAlignment="1" applyProtection="1">
      <alignment horizontal="justify" vertical="center" wrapText="1"/>
      <protection locked="0"/>
    </xf>
    <xf numFmtId="168" fontId="10" fillId="0" borderId="1" xfId="0" applyNumberFormat="1" applyFont="1" applyBorder="1" applyAlignment="1" applyProtection="1">
      <alignment horizontal="justify" vertical="center" wrapText="1"/>
      <protection locked="0" hidden="1"/>
    </xf>
    <xf numFmtId="1" fontId="10" fillId="0" borderId="1" xfId="0" applyNumberFormat="1" applyFont="1" applyBorder="1" applyAlignment="1" applyProtection="1">
      <alignment horizontal="center" vertical="center" wrapText="1"/>
      <protection locked="0" hidden="1"/>
    </xf>
    <xf numFmtId="9" fontId="10" fillId="11" borderId="1" xfId="0" applyNumberFormat="1" applyFont="1" applyFill="1" applyBorder="1" applyAlignment="1" applyProtection="1">
      <alignment horizontal="justify" vertical="center" wrapText="1"/>
      <protection locked="0" hidden="1"/>
    </xf>
    <xf numFmtId="0" fontId="10" fillId="0" borderId="6" xfId="0" applyFont="1" applyBorder="1" applyAlignment="1" applyProtection="1">
      <alignment horizontal="center" vertical="center" wrapText="1"/>
      <protection locked="0" hidden="1"/>
    </xf>
    <xf numFmtId="0" fontId="10" fillId="0" borderId="6" xfId="0" applyFont="1" applyBorder="1" applyAlignment="1" applyProtection="1">
      <alignment horizontal="justify" vertical="center" wrapText="1"/>
      <protection locked="0" hidden="1"/>
    </xf>
    <xf numFmtId="0" fontId="10" fillId="11" borderId="6" xfId="0" applyFont="1" applyFill="1" applyBorder="1" applyAlignment="1" applyProtection="1">
      <alignment horizontal="justify" vertical="center" wrapText="1"/>
      <protection locked="0" hidden="1"/>
    </xf>
    <xf numFmtId="1" fontId="10" fillId="0" borderId="6" xfId="0" applyNumberFormat="1" applyFont="1" applyBorder="1" applyAlignment="1" applyProtection="1">
      <alignment horizontal="center" vertical="center" wrapText="1"/>
      <protection locked="0" hidden="1"/>
    </xf>
    <xf numFmtId="166" fontId="5" fillId="12" borderId="8" xfId="0" applyNumberFormat="1" applyFont="1" applyFill="1" applyBorder="1" applyAlignment="1" applyProtection="1">
      <alignment horizontal="center" vertical="center" wrapText="1"/>
      <protection locked="0" hidden="1"/>
    </xf>
    <xf numFmtId="166" fontId="5" fillId="12" borderId="9" xfId="0" applyNumberFormat="1" applyFont="1" applyFill="1" applyBorder="1" applyAlignment="1" applyProtection="1">
      <alignment horizontal="center" vertical="center" wrapText="1"/>
      <protection locked="0" hidden="1"/>
    </xf>
    <xf numFmtId="166" fontId="5" fillId="12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7" fillId="12" borderId="14" xfId="0" applyFont="1" applyFill="1" applyBorder="1" applyAlignment="1" applyProtection="1">
      <alignment horizontal="center" vertical="center" wrapText="1"/>
      <protection locked="0" hidden="1"/>
    </xf>
    <xf numFmtId="0" fontId="7" fillId="12" borderId="15" xfId="0" applyFont="1" applyFill="1" applyBorder="1" applyAlignment="1" applyProtection="1">
      <alignment horizontal="center" vertical="center" wrapText="1"/>
      <protection locked="0" hidden="1"/>
    </xf>
    <xf numFmtId="0" fontId="7" fillId="12" borderId="16" xfId="0" applyFont="1" applyFill="1" applyBorder="1" applyAlignment="1" applyProtection="1">
      <alignment horizontal="center" vertical="center" wrapText="1"/>
      <protection locked="0"/>
    </xf>
    <xf numFmtId="0" fontId="7" fillId="12" borderId="17" xfId="0" applyFont="1" applyFill="1" applyBorder="1" applyAlignment="1" applyProtection="1">
      <alignment horizontal="center" vertical="center" wrapText="1"/>
      <protection locked="0" hidden="1"/>
    </xf>
    <xf numFmtId="0" fontId="7" fillId="12" borderId="20" xfId="0" applyFont="1" applyFill="1" applyBorder="1" applyAlignment="1" applyProtection="1">
      <alignment horizontal="center" vertical="center" wrapText="1"/>
      <protection locked="0" hidden="1"/>
    </xf>
    <xf numFmtId="0" fontId="7" fillId="12" borderId="21" xfId="0" applyFont="1" applyFill="1" applyBorder="1" applyAlignment="1" applyProtection="1">
      <alignment horizontal="center" vertical="center" wrapText="1"/>
      <protection locked="0" hidden="1"/>
    </xf>
    <xf numFmtId="0" fontId="7" fillId="12" borderId="22" xfId="0" applyFont="1" applyFill="1" applyBorder="1" applyAlignment="1" applyProtection="1">
      <alignment horizontal="center" vertical="center" wrapText="1"/>
      <protection locked="0"/>
    </xf>
    <xf numFmtId="0" fontId="7" fillId="12" borderId="23" xfId="0" applyFont="1" applyFill="1" applyBorder="1" applyAlignment="1" applyProtection="1">
      <alignment horizontal="center" vertical="center" wrapText="1"/>
      <protection locked="0" hidden="1"/>
    </xf>
  </cellXfs>
  <cellStyles count="4">
    <cellStyle name="Millares 2" xfId="3" xr:uid="{9429F525-404A-4E53-8063-8EB5512DB23E}"/>
    <cellStyle name="Normal" xfId="0" builtinId="0"/>
    <cellStyle name="Normal 2" xfId="2" xr:uid="{0CC946F8-B259-4A1E-A250-3DFFDD9D7DF2}"/>
    <cellStyle name="Porcentaje" xfId="1" builtinId="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-1</xdr:rowOff>
    </xdr:from>
    <xdr:to>
      <xdr:col>12</xdr:col>
      <xdr:colOff>-1</xdr:colOff>
      <xdr:row>7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A26D142-AED0-4C5D-995C-1F2814E557C6}"/>
            </a:ext>
          </a:extLst>
        </xdr:cNvPr>
        <xdr:cNvSpPr txBox="1"/>
      </xdr:nvSpPr>
      <xdr:spPr>
        <a:xfrm>
          <a:off x="152400" y="209549"/>
          <a:ext cx="16240124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419" sz="1100"/>
        </a:p>
      </xdr:txBody>
    </xdr:sp>
    <xdr:clientData/>
  </xdr:twoCellAnchor>
  <xdr:twoCellAnchor>
    <xdr:from>
      <xdr:col>3</xdr:col>
      <xdr:colOff>1</xdr:colOff>
      <xdr:row>1</xdr:row>
      <xdr:rowOff>-1</xdr:rowOff>
    </xdr:from>
    <xdr:to>
      <xdr:col>8</xdr:col>
      <xdr:colOff>0</xdr:colOff>
      <xdr:row>7</xdr:row>
      <xdr:rowOff>-1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6C8F04A-A816-4D7C-AD47-C44205C544FD}"/>
            </a:ext>
          </a:extLst>
        </xdr:cNvPr>
        <xdr:cNvSpPr txBox="1"/>
      </xdr:nvSpPr>
      <xdr:spPr>
        <a:xfrm>
          <a:off x="4505326" y="209549"/>
          <a:ext cx="6562724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SEGUIMIENTO Y AVANCE DEL PLAN DE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MEJORAMIENTO ÚNICO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452438</xdr:colOff>
      <xdr:row>1</xdr:row>
      <xdr:rowOff>190499</xdr:rowOff>
    </xdr:from>
    <xdr:to>
      <xdr:col>2</xdr:col>
      <xdr:colOff>1702594</xdr:colOff>
      <xdr:row>6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14C8F9-AA25-40B3-8CDC-1CCAF770E7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8" y="400049"/>
          <a:ext cx="3193256" cy="90487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0</xdr:colOff>
      <xdr:row>2</xdr:row>
      <xdr:rowOff>190500</xdr:rowOff>
    </xdr:from>
    <xdr:to>
      <xdr:col>12</xdr:col>
      <xdr:colOff>-1</xdr:colOff>
      <xdr:row>4</xdr:row>
      <xdr:rowOff>202406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D5847CD-54E9-4008-8B4E-8EAB31D5F3D3}"/>
            </a:ext>
          </a:extLst>
        </xdr:cNvPr>
        <xdr:cNvSpPr txBox="1"/>
      </xdr:nvSpPr>
      <xdr:spPr>
        <a:xfrm>
          <a:off x="11068050" y="609600"/>
          <a:ext cx="5324474" cy="4310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419" sz="1100"/>
            <a:t>FEHCA</a:t>
          </a:r>
        </a:p>
      </xdr:txBody>
    </xdr:sp>
    <xdr:clientData/>
  </xdr:twoCellAnchor>
  <xdr:twoCellAnchor>
    <xdr:from>
      <xdr:col>8</xdr:col>
      <xdr:colOff>0</xdr:colOff>
      <xdr:row>0</xdr:row>
      <xdr:rowOff>202406</xdr:rowOff>
    </xdr:from>
    <xdr:to>
      <xdr:col>12</xdr:col>
      <xdr:colOff>-1</xdr:colOff>
      <xdr:row>2</xdr:row>
      <xdr:rowOff>178594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E6A6EDF8-2459-49C4-A099-A8EB2AACA881}"/>
            </a:ext>
          </a:extLst>
        </xdr:cNvPr>
        <xdr:cNvSpPr txBox="1"/>
      </xdr:nvSpPr>
      <xdr:spPr>
        <a:xfrm>
          <a:off x="11068050" y="202406"/>
          <a:ext cx="5324474" cy="3952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CÓDIGO:</a:t>
          </a:r>
        </a:p>
      </xdr:txBody>
    </xdr:sp>
    <xdr:clientData/>
  </xdr:twoCellAnchor>
  <xdr:twoCellAnchor>
    <xdr:from>
      <xdr:col>8</xdr:col>
      <xdr:colOff>0</xdr:colOff>
      <xdr:row>4</xdr:row>
      <xdr:rowOff>202406</xdr:rowOff>
    </xdr:from>
    <xdr:to>
      <xdr:col>12</xdr:col>
      <xdr:colOff>-1</xdr:colOff>
      <xdr:row>6</xdr:row>
      <xdr:rowOff>202406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86CABFDB-24CC-42BB-AE2E-2DC666674009}"/>
            </a:ext>
          </a:extLst>
        </xdr:cNvPr>
        <xdr:cNvSpPr txBox="1"/>
      </xdr:nvSpPr>
      <xdr:spPr>
        <a:xfrm>
          <a:off x="11068050" y="1040606"/>
          <a:ext cx="5324474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VERSIÓN:</a:t>
          </a:r>
        </a:p>
      </xdr:txBody>
    </xdr:sp>
    <xdr:clientData/>
  </xdr:twoCellAnchor>
  <xdr:twoCellAnchor>
    <xdr:from>
      <xdr:col>8</xdr:col>
      <xdr:colOff>0</xdr:colOff>
      <xdr:row>2</xdr:row>
      <xdr:rowOff>178594</xdr:rowOff>
    </xdr:from>
    <xdr:to>
      <xdr:col>12</xdr:col>
      <xdr:colOff>-1</xdr:colOff>
      <xdr:row>4</xdr:row>
      <xdr:rowOff>202406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DE9236FD-493E-4744-8C2F-029A09F2F4B5}"/>
            </a:ext>
          </a:extLst>
        </xdr:cNvPr>
        <xdr:cNvSpPr txBox="1"/>
      </xdr:nvSpPr>
      <xdr:spPr>
        <a:xfrm>
          <a:off x="11068050" y="597694"/>
          <a:ext cx="5324474" cy="442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FECHA:</a:t>
          </a:r>
        </a:p>
      </xdr:txBody>
    </xdr:sp>
    <xdr:clientData/>
  </xdr:twoCellAnchor>
  <xdr:twoCellAnchor>
    <xdr:from>
      <xdr:col>9</xdr:col>
      <xdr:colOff>607218</xdr:colOff>
      <xdr:row>0</xdr:row>
      <xdr:rowOff>202406</xdr:rowOff>
    </xdr:from>
    <xdr:to>
      <xdr:col>11</xdr:col>
      <xdr:colOff>1059656</xdr:colOff>
      <xdr:row>6</xdr:row>
      <xdr:rowOff>202406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4A8FFE56-E565-43A9-BDA6-FA505C88417B}"/>
            </a:ext>
          </a:extLst>
        </xdr:cNvPr>
        <xdr:cNvSpPr txBox="1"/>
      </xdr:nvSpPr>
      <xdr:spPr>
        <a:xfrm>
          <a:off x="13084968" y="202406"/>
          <a:ext cx="3309938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419" sz="16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FT111_02_SAPMC</a:t>
          </a:r>
        </a:p>
      </xdr:txBody>
    </xdr:sp>
    <xdr:clientData/>
  </xdr:twoCellAnchor>
  <xdr:twoCellAnchor>
    <xdr:from>
      <xdr:col>9</xdr:col>
      <xdr:colOff>619125</xdr:colOff>
      <xdr:row>2</xdr:row>
      <xdr:rowOff>178594</xdr:rowOff>
    </xdr:from>
    <xdr:to>
      <xdr:col>12</xdr:col>
      <xdr:colOff>-1</xdr:colOff>
      <xdr:row>4</xdr:row>
      <xdr:rowOff>202406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F8FC977B-3E48-4E7C-9840-2783BB639556}"/>
            </a:ext>
          </a:extLst>
        </xdr:cNvPr>
        <xdr:cNvSpPr txBox="1"/>
      </xdr:nvSpPr>
      <xdr:spPr>
        <a:xfrm>
          <a:off x="13096875" y="597694"/>
          <a:ext cx="3295649" cy="442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>
              <a:latin typeface="Arial" panose="020B0604020202020204" pitchFamily="34" charset="0"/>
              <a:cs typeface="Arial" panose="020B0604020202020204" pitchFamily="34" charset="0"/>
            </a:rPr>
            <a:t>02/01/2025</a:t>
          </a:r>
        </a:p>
      </xdr:txBody>
    </xdr:sp>
    <xdr:clientData/>
  </xdr:twoCellAnchor>
  <xdr:twoCellAnchor>
    <xdr:from>
      <xdr:col>9</xdr:col>
      <xdr:colOff>619125</xdr:colOff>
      <xdr:row>4</xdr:row>
      <xdr:rowOff>202406</xdr:rowOff>
    </xdr:from>
    <xdr:to>
      <xdr:col>12</xdr:col>
      <xdr:colOff>-1</xdr:colOff>
      <xdr:row>6</xdr:row>
      <xdr:rowOff>202406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6FB79181-59E7-4729-B1E8-2386DE8AA389}"/>
            </a:ext>
          </a:extLst>
        </xdr:cNvPr>
        <xdr:cNvSpPr txBox="1"/>
      </xdr:nvSpPr>
      <xdr:spPr>
        <a:xfrm>
          <a:off x="13096875" y="1040606"/>
          <a:ext cx="3295649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>
              <a:latin typeface="Arial" panose="020B0604020202020204" pitchFamily="34" charset="0"/>
              <a:cs typeface="Arial" panose="020B0604020202020204" pitchFamily="34" charset="0"/>
            </a:rPr>
            <a:t>V2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5467-A652-4B10-AB1E-955E1C632B38}">
  <dimension ref="B1:Z48"/>
  <sheetViews>
    <sheetView tabSelected="1" topLeftCell="A3" workbookViewId="0">
      <selection activeCell="C14" sqref="C14:F14"/>
    </sheetView>
  </sheetViews>
  <sheetFormatPr baseColWidth="10" defaultRowHeight="14.25" x14ac:dyDescent="0.25"/>
  <cols>
    <col min="1" max="1" width="2.28515625" style="1" customWidth="1"/>
    <col min="2" max="2" width="29.140625" style="1" customWidth="1"/>
    <col min="3" max="3" width="36.140625" style="1" customWidth="1"/>
    <col min="4" max="4" width="25.42578125" style="71" customWidth="1"/>
    <col min="5" max="5" width="19.85546875" style="71" bestFit="1" customWidth="1"/>
    <col min="6" max="6" width="20.140625" style="71" customWidth="1"/>
    <col min="7" max="7" width="18.28515625" style="71" customWidth="1"/>
    <col min="8" max="8" width="14.7109375" style="71" customWidth="1"/>
    <col min="9" max="9" width="21.140625" style="1" customWidth="1"/>
    <col min="10" max="10" width="25" style="1" customWidth="1"/>
    <col min="11" max="11" width="17.85546875" style="1" customWidth="1"/>
    <col min="12" max="12" width="15.85546875" style="1" customWidth="1"/>
    <col min="13" max="13" width="9.7109375" style="1" customWidth="1"/>
    <col min="14" max="14" width="30.5703125" style="1" customWidth="1"/>
    <col min="15" max="15" width="13.42578125" style="1" customWidth="1"/>
    <col min="16" max="16" width="19.28515625" style="1" customWidth="1"/>
    <col min="17" max="17" width="15.28515625" style="1" customWidth="1"/>
    <col min="18" max="18" width="18.28515625" style="1" customWidth="1"/>
    <col min="19" max="19" width="13" style="1" customWidth="1"/>
    <col min="20" max="21" width="11.42578125" style="1"/>
    <col min="22" max="22" width="20.5703125" style="1" customWidth="1"/>
    <col min="23" max="24" width="11.5703125" style="1" bestFit="1" customWidth="1"/>
    <col min="25" max="25" width="15.5703125" style="1" customWidth="1"/>
    <col min="26" max="26" width="18.5703125" style="1" bestFit="1" customWidth="1"/>
    <col min="27" max="16384" width="11.42578125" style="1"/>
  </cols>
  <sheetData>
    <row r="1" spans="2:26" ht="16.5" customHeight="1" x14ac:dyDescent="0.25">
      <c r="D1" s="2"/>
      <c r="E1" s="2"/>
      <c r="F1" s="2"/>
      <c r="G1" s="2"/>
      <c r="H1" s="2"/>
    </row>
    <row r="2" spans="2:26" ht="16.5" customHeight="1" x14ac:dyDescent="0.25">
      <c r="D2" s="2"/>
      <c r="E2" s="2"/>
      <c r="F2" s="2"/>
      <c r="G2" s="2"/>
      <c r="H2" s="2"/>
    </row>
    <row r="3" spans="2:26" ht="17.100000000000001" customHeight="1" x14ac:dyDescent="0.25">
      <c r="D3" s="2"/>
      <c r="E3" s="2"/>
      <c r="F3" s="2"/>
      <c r="G3" s="2"/>
      <c r="H3" s="2"/>
    </row>
    <row r="4" spans="2:26" ht="17.100000000000001" customHeight="1" x14ac:dyDescent="0.25">
      <c r="D4" s="2"/>
      <c r="E4" s="2"/>
      <c r="F4" s="2"/>
      <c r="G4" s="2"/>
      <c r="H4" s="2"/>
    </row>
    <row r="5" spans="2:26" ht="16.5" customHeight="1" x14ac:dyDescent="0.25">
      <c r="D5" s="2"/>
      <c r="E5" s="2"/>
      <c r="F5" s="2"/>
      <c r="G5" s="2"/>
      <c r="H5" s="2"/>
    </row>
    <row r="6" spans="2:26" ht="16.5" customHeight="1" x14ac:dyDescent="0.25">
      <c r="D6" s="2"/>
      <c r="E6" s="2"/>
      <c r="F6" s="2"/>
      <c r="G6" s="2"/>
      <c r="H6" s="2"/>
    </row>
    <row r="7" spans="2:26" ht="16.5" customHeight="1" x14ac:dyDescent="0.25">
      <c r="D7" s="2"/>
      <c r="E7" s="2"/>
      <c r="F7" s="2"/>
      <c r="G7" s="2"/>
      <c r="H7" s="2"/>
    </row>
    <row r="8" spans="2:26" ht="17.10000000000000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26" ht="20.100000000000001" customHeight="1" x14ac:dyDescent="0.25">
      <c r="B9" s="4" t="s">
        <v>0</v>
      </c>
      <c r="C9" s="5" t="s">
        <v>44</v>
      </c>
      <c r="D9" s="5"/>
      <c r="E9" s="5"/>
      <c r="F9" s="6"/>
      <c r="G9" s="7"/>
      <c r="H9" s="7"/>
      <c r="I9" s="7"/>
      <c r="J9" s="7"/>
      <c r="K9" s="7"/>
      <c r="L9" s="7"/>
    </row>
    <row r="10" spans="2:26" ht="20.100000000000001" customHeight="1" x14ac:dyDescent="0.25">
      <c r="B10" s="4" t="s">
        <v>1</v>
      </c>
      <c r="C10" s="8" t="s">
        <v>45</v>
      </c>
      <c r="D10" s="8"/>
      <c r="E10" s="8"/>
      <c r="F10" s="9"/>
      <c r="G10" s="7"/>
      <c r="H10" s="7"/>
      <c r="I10" s="7"/>
      <c r="J10" s="7"/>
      <c r="K10" s="7"/>
      <c r="L10" s="7"/>
    </row>
    <row r="11" spans="2:26" ht="20.100000000000001" customHeight="1" x14ac:dyDescent="0.25">
      <c r="B11" s="4" t="s">
        <v>2</v>
      </c>
      <c r="C11" s="8" t="s">
        <v>46</v>
      </c>
      <c r="D11" s="8"/>
      <c r="E11" s="8"/>
      <c r="F11" s="9"/>
      <c r="G11" s="7"/>
      <c r="H11" s="7"/>
      <c r="I11" s="7"/>
      <c r="J11" s="7"/>
      <c r="K11" s="7"/>
      <c r="L11" s="7"/>
    </row>
    <row r="12" spans="2:26" ht="20.100000000000001" customHeight="1" x14ac:dyDescent="0.25">
      <c r="B12" s="4" t="s">
        <v>3</v>
      </c>
      <c r="C12" s="8">
        <v>2024</v>
      </c>
      <c r="D12" s="8"/>
      <c r="E12" s="8"/>
      <c r="F12" s="9"/>
      <c r="G12" s="7"/>
      <c r="H12" s="7"/>
      <c r="I12" s="7"/>
      <c r="J12" s="7"/>
      <c r="K12" s="7"/>
      <c r="L12" s="7"/>
    </row>
    <row r="13" spans="2:26" ht="20.100000000000001" customHeight="1" x14ac:dyDescent="0.25">
      <c r="B13" s="10" t="s">
        <v>4</v>
      </c>
      <c r="C13" s="72">
        <v>45985</v>
      </c>
      <c r="D13" s="8"/>
      <c r="E13" s="8"/>
      <c r="F13" s="9"/>
      <c r="G13" s="7"/>
      <c r="H13" s="7"/>
      <c r="I13" s="7"/>
      <c r="J13" s="7"/>
      <c r="K13" s="7"/>
      <c r="L13" s="7"/>
    </row>
    <row r="14" spans="2:26" ht="20.100000000000001" customHeight="1" x14ac:dyDescent="0.25">
      <c r="B14" s="10" t="s">
        <v>5</v>
      </c>
      <c r="C14" s="8" t="s">
        <v>63</v>
      </c>
      <c r="D14" s="8"/>
      <c r="E14" s="8"/>
      <c r="F14" s="9"/>
      <c r="G14" s="7"/>
      <c r="H14" s="7"/>
      <c r="I14" s="7"/>
      <c r="J14" s="7"/>
      <c r="K14" s="7"/>
      <c r="L14" s="7"/>
    </row>
    <row r="15" spans="2:26" s="11" customFormat="1" ht="12" customHeight="1" thickBot="1" x14ac:dyDescent="0.3"/>
    <row r="16" spans="2:26" ht="24" customHeight="1" thickBot="1" x14ac:dyDescent="0.3">
      <c r="B16" s="85" t="s">
        <v>6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  <c r="O16" s="12" t="s">
        <v>7</v>
      </c>
      <c r="P16" s="12"/>
      <c r="Q16" s="12"/>
      <c r="R16" s="12"/>
      <c r="S16" s="12"/>
      <c r="T16" s="12"/>
      <c r="U16" s="12"/>
      <c r="V16" s="12"/>
      <c r="W16" s="12"/>
      <c r="X16" s="12"/>
      <c r="Y16" s="13"/>
      <c r="Z16" s="14"/>
    </row>
    <row r="17" spans="2:26" ht="48" customHeight="1" x14ac:dyDescent="0.25">
      <c r="B17" s="88" t="s">
        <v>8</v>
      </c>
      <c r="C17" s="89" t="s">
        <v>9</v>
      </c>
      <c r="D17" s="89" t="s">
        <v>10</v>
      </c>
      <c r="E17" s="89" t="s">
        <v>11</v>
      </c>
      <c r="F17" s="89" t="s">
        <v>12</v>
      </c>
      <c r="G17" s="90" t="s">
        <v>13</v>
      </c>
      <c r="H17" s="90" t="s">
        <v>14</v>
      </c>
      <c r="I17" s="90" t="s">
        <v>15</v>
      </c>
      <c r="J17" s="90" t="s">
        <v>16</v>
      </c>
      <c r="K17" s="90" t="s">
        <v>17</v>
      </c>
      <c r="L17" s="90" t="s">
        <v>18</v>
      </c>
      <c r="M17" s="90" t="s">
        <v>19</v>
      </c>
      <c r="N17" s="91" t="s">
        <v>20</v>
      </c>
      <c r="O17" s="15" t="s">
        <v>21</v>
      </c>
      <c r="P17" s="16" t="s">
        <v>22</v>
      </c>
      <c r="Q17" s="16" t="s">
        <v>23</v>
      </c>
      <c r="R17" s="16" t="s">
        <v>24</v>
      </c>
      <c r="S17" s="16" t="s">
        <v>25</v>
      </c>
      <c r="T17" s="16" t="s">
        <v>26</v>
      </c>
      <c r="U17" s="16"/>
      <c r="V17" s="16" t="s">
        <v>27</v>
      </c>
      <c r="W17" s="17"/>
      <c r="X17" s="17"/>
      <c r="Y17" s="18" t="s">
        <v>28</v>
      </c>
      <c r="Z17" s="19" t="s">
        <v>29</v>
      </c>
    </row>
    <row r="18" spans="2:26" ht="16.5" thickBot="1" x14ac:dyDescent="0.3">
      <c r="B18" s="92"/>
      <c r="C18" s="93"/>
      <c r="D18" s="93"/>
      <c r="E18" s="93"/>
      <c r="F18" s="93"/>
      <c r="G18" s="94"/>
      <c r="H18" s="94"/>
      <c r="I18" s="94"/>
      <c r="J18" s="94"/>
      <c r="K18" s="94"/>
      <c r="L18" s="94"/>
      <c r="M18" s="94"/>
      <c r="N18" s="95"/>
      <c r="O18" s="20"/>
      <c r="P18" s="21"/>
      <c r="Q18" s="21"/>
      <c r="R18" s="21"/>
      <c r="S18" s="21"/>
      <c r="T18" s="22" t="s">
        <v>30</v>
      </c>
      <c r="U18" s="22" t="s">
        <v>31</v>
      </c>
      <c r="V18" s="21"/>
      <c r="W18" s="22"/>
      <c r="X18" s="22"/>
      <c r="Y18" s="23"/>
      <c r="Z18" s="24"/>
    </row>
    <row r="19" spans="2:26" ht="173.25" x14ac:dyDescent="0.25">
      <c r="B19" s="73">
        <v>1</v>
      </c>
      <c r="C19" s="74" t="s">
        <v>47</v>
      </c>
      <c r="D19" s="74" t="s">
        <v>48</v>
      </c>
      <c r="E19" s="74" t="s">
        <v>49</v>
      </c>
      <c r="F19" s="74" t="s">
        <v>50</v>
      </c>
      <c r="G19" s="74" t="s">
        <v>51</v>
      </c>
      <c r="H19" s="75" t="s">
        <v>52</v>
      </c>
      <c r="I19" s="76" t="s">
        <v>53</v>
      </c>
      <c r="J19" s="77">
        <v>1</v>
      </c>
      <c r="K19" s="78">
        <v>46053</v>
      </c>
      <c r="L19" s="78">
        <v>46203</v>
      </c>
      <c r="M19" s="79">
        <f>(+L19-K19)/7</f>
        <v>21.428571428571427</v>
      </c>
      <c r="N19" s="80" t="s">
        <v>54</v>
      </c>
      <c r="O19" s="28">
        <v>0</v>
      </c>
      <c r="P19" s="29">
        <f>IF(O19/J19&gt;1,1,+O19/J19)</f>
        <v>0</v>
      </c>
      <c r="Q19" s="30">
        <f>+M19*P19</f>
        <v>0</v>
      </c>
      <c r="R19" s="31">
        <f>IF(L19&lt;=$C$8,Q19,0)</f>
        <v>0</v>
      </c>
      <c r="S19" s="31">
        <f t="shared" ref="S19:S25" si="0">IF($S$7&gt;=L19,M19,0)</f>
        <v>0</v>
      </c>
      <c r="T19" s="32" t="s">
        <v>32</v>
      </c>
      <c r="U19" s="32"/>
      <c r="V19" s="36" t="s">
        <v>62</v>
      </c>
      <c r="W19" s="31">
        <f t="shared" ref="W19:W25" si="1">IF(P19=100%,2,0)</f>
        <v>0</v>
      </c>
      <c r="X19" s="31">
        <f>IF(L19&lt;$C$8,0,1)</f>
        <v>1</v>
      </c>
      <c r="Y19" s="31" t="str">
        <f>IF(W19+X19&gt;1,"CUMPLIDA",IF(X19=1,"EN TERMINO","VENCIDA"))</f>
        <v>EN TERMINO</v>
      </c>
      <c r="Z19" s="31" t="s">
        <v>61</v>
      </c>
    </row>
    <row r="20" spans="2:26" ht="204.75" x14ac:dyDescent="0.25">
      <c r="B20" s="81"/>
      <c r="C20" s="82"/>
      <c r="D20" s="82"/>
      <c r="E20" s="74"/>
      <c r="F20" s="83" t="s">
        <v>55</v>
      </c>
      <c r="G20" s="82" t="s">
        <v>56</v>
      </c>
      <c r="H20" s="83" t="s">
        <v>57</v>
      </c>
      <c r="I20" s="76" t="s">
        <v>53</v>
      </c>
      <c r="J20" s="77">
        <v>1</v>
      </c>
      <c r="K20" s="78">
        <v>46053</v>
      </c>
      <c r="L20" s="78">
        <v>46203</v>
      </c>
      <c r="M20" s="84">
        <f t="shared" ref="M20:M21" si="2">(+L20-K20)/7</f>
        <v>21.428571428571427</v>
      </c>
      <c r="N20" s="80" t="s">
        <v>54</v>
      </c>
      <c r="O20" s="28">
        <v>0</v>
      </c>
      <c r="P20" s="29">
        <f>IF(O20/J20&gt;1,1,+O20/J20)</f>
        <v>0</v>
      </c>
      <c r="Q20" s="30">
        <f>+M20*P20</f>
        <v>0</v>
      </c>
      <c r="R20" s="31">
        <f>IF(L20&lt;=$C$8,Q20,0)</f>
        <v>0</v>
      </c>
      <c r="S20" s="31">
        <f t="shared" si="0"/>
        <v>0</v>
      </c>
      <c r="T20" s="32"/>
      <c r="U20" s="32"/>
      <c r="V20" s="36" t="s">
        <v>62</v>
      </c>
      <c r="W20" s="31">
        <f t="shared" ref="W20" si="3">IF(P20=100%,2,0)</f>
        <v>0</v>
      </c>
      <c r="X20" s="31">
        <f>IF(L20&lt;$C$8,0,1)</f>
        <v>1</v>
      </c>
      <c r="Y20" s="31" t="str">
        <f>IF(W20+X20&gt;1,"CUMPLIDA",IF(X20=1,"EN TERMINO","VENCIDA"))</f>
        <v>EN TERMINO</v>
      </c>
      <c r="Z20" s="31" t="s">
        <v>61</v>
      </c>
    </row>
    <row r="21" spans="2:26" ht="204.75" x14ac:dyDescent="0.25">
      <c r="B21" s="81"/>
      <c r="C21" s="82"/>
      <c r="D21" s="82"/>
      <c r="E21" s="74"/>
      <c r="F21" s="83" t="s">
        <v>58</v>
      </c>
      <c r="G21" s="82" t="s">
        <v>59</v>
      </c>
      <c r="H21" s="83" t="s">
        <v>60</v>
      </c>
      <c r="I21" s="76" t="s">
        <v>53</v>
      </c>
      <c r="J21" s="77">
        <v>1</v>
      </c>
      <c r="K21" s="78">
        <v>46053</v>
      </c>
      <c r="L21" s="78">
        <v>46203</v>
      </c>
      <c r="M21" s="84">
        <f t="shared" si="2"/>
        <v>21.428571428571427</v>
      </c>
      <c r="N21" s="80" t="s">
        <v>54</v>
      </c>
      <c r="O21" s="28">
        <v>0</v>
      </c>
      <c r="P21" s="29">
        <f>IF(O21/J21&gt;1,1,+O21/J21)</f>
        <v>0</v>
      </c>
      <c r="Q21" s="30">
        <f>+M21*P21</f>
        <v>0</v>
      </c>
      <c r="R21" s="31">
        <f t="shared" ref="R21:R25" si="4">IF(L21&lt;=$C$7,Q21,0)</f>
        <v>0</v>
      </c>
      <c r="S21" s="31">
        <f t="shared" si="0"/>
        <v>0</v>
      </c>
      <c r="T21" s="32"/>
      <c r="U21" s="32"/>
      <c r="V21" s="36" t="s">
        <v>62</v>
      </c>
      <c r="W21" s="31">
        <f t="shared" si="1"/>
        <v>0</v>
      </c>
      <c r="X21" s="31">
        <f>IF(L21&lt;$C$8,0,1)</f>
        <v>1</v>
      </c>
      <c r="Y21" s="31" t="str">
        <f>IF(W21+X21&gt;1,"CUMPLIDA",IF(X21=1,"EN TERMINO","VENCIDA"))</f>
        <v>EN TERMINO</v>
      </c>
      <c r="Z21" s="31" t="s">
        <v>61</v>
      </c>
    </row>
    <row r="22" spans="2:26" ht="24" x14ac:dyDescent="0.25">
      <c r="B22" s="31"/>
      <c r="C22" s="36"/>
      <c r="D22" s="36"/>
      <c r="E22" s="36"/>
      <c r="F22" s="36"/>
      <c r="G22" s="36"/>
      <c r="H22" s="36"/>
      <c r="I22" s="36"/>
      <c r="J22" s="25"/>
      <c r="K22" s="26"/>
      <c r="L22" s="26"/>
      <c r="M22" s="35"/>
      <c r="N22" s="37"/>
      <c r="O22" s="28">
        <v>0</v>
      </c>
      <c r="P22" s="29" t="e">
        <f t="shared" ref="P22:P25" si="5">IF(O22/J22&gt;1,1,+O22/J22)</f>
        <v>#DIV/0!</v>
      </c>
      <c r="Q22" s="30" t="e">
        <f t="shared" ref="Q22:Q25" si="6">+M22*P22</f>
        <v>#DIV/0!</v>
      </c>
      <c r="R22" s="31" t="e">
        <f t="shared" si="4"/>
        <v>#DIV/0!</v>
      </c>
      <c r="S22" s="31">
        <f t="shared" si="0"/>
        <v>0</v>
      </c>
      <c r="T22" s="32"/>
      <c r="U22" s="32"/>
      <c r="V22" s="33"/>
      <c r="W22" s="31" t="e">
        <f t="shared" si="1"/>
        <v>#DIV/0!</v>
      </c>
      <c r="X22" s="31">
        <f t="shared" ref="X22:X25" si="7">IF(L22&lt;$C$8,0,1)</f>
        <v>1</v>
      </c>
      <c r="Y22" s="31" t="e">
        <f t="shared" ref="Y22:Y25" si="8">IF(W22+X22&gt;1,"CUMPLIDA",IF(X22=1,"EN TERMINO","VENCIDA"))</f>
        <v>#DIV/0!</v>
      </c>
      <c r="Z22" s="34"/>
    </row>
    <row r="23" spans="2:26" ht="24" x14ac:dyDescent="0.25">
      <c r="B23" s="31"/>
      <c r="C23" s="36"/>
      <c r="D23" s="36"/>
      <c r="E23" s="36"/>
      <c r="F23" s="36"/>
      <c r="G23" s="36"/>
      <c r="H23" s="36"/>
      <c r="I23" s="36"/>
      <c r="J23" s="25"/>
      <c r="K23" s="26"/>
      <c r="L23" s="26"/>
      <c r="M23" s="35"/>
      <c r="N23" s="37"/>
      <c r="O23" s="28">
        <v>0</v>
      </c>
      <c r="P23" s="29" t="e">
        <f t="shared" si="5"/>
        <v>#DIV/0!</v>
      </c>
      <c r="Q23" s="30" t="e">
        <f t="shared" si="6"/>
        <v>#DIV/0!</v>
      </c>
      <c r="R23" s="31" t="e">
        <f t="shared" si="4"/>
        <v>#DIV/0!</v>
      </c>
      <c r="S23" s="31">
        <f t="shared" si="0"/>
        <v>0</v>
      </c>
      <c r="T23" s="32"/>
      <c r="U23" s="32"/>
      <c r="V23" s="33"/>
      <c r="W23" s="31" t="e">
        <f t="shared" si="1"/>
        <v>#DIV/0!</v>
      </c>
      <c r="X23" s="31">
        <f t="shared" si="7"/>
        <v>1</v>
      </c>
      <c r="Y23" s="31" t="e">
        <f t="shared" si="8"/>
        <v>#DIV/0!</v>
      </c>
      <c r="Z23" s="34"/>
    </row>
    <row r="24" spans="2:26" ht="24" x14ac:dyDescent="0.25">
      <c r="B24" s="31"/>
      <c r="C24" s="36"/>
      <c r="D24" s="36"/>
      <c r="E24" s="36"/>
      <c r="F24" s="36"/>
      <c r="G24" s="36"/>
      <c r="H24" s="36"/>
      <c r="I24" s="36"/>
      <c r="J24" s="25"/>
      <c r="K24" s="26"/>
      <c r="L24" s="26"/>
      <c r="M24" s="35"/>
      <c r="N24" s="37"/>
      <c r="O24" s="28">
        <v>0</v>
      </c>
      <c r="P24" s="29" t="e">
        <f t="shared" si="5"/>
        <v>#DIV/0!</v>
      </c>
      <c r="Q24" s="30" t="e">
        <f t="shared" si="6"/>
        <v>#DIV/0!</v>
      </c>
      <c r="R24" s="31" t="e">
        <f t="shared" si="4"/>
        <v>#DIV/0!</v>
      </c>
      <c r="S24" s="31">
        <f t="shared" si="0"/>
        <v>0</v>
      </c>
      <c r="T24" s="32"/>
      <c r="U24" s="32"/>
      <c r="V24" s="33"/>
      <c r="W24" s="31" t="e">
        <f t="shared" si="1"/>
        <v>#DIV/0!</v>
      </c>
      <c r="X24" s="31">
        <f t="shared" si="7"/>
        <v>1</v>
      </c>
      <c r="Y24" s="31" t="e">
        <f t="shared" si="8"/>
        <v>#DIV/0!</v>
      </c>
      <c r="Z24" s="34"/>
    </row>
    <row r="25" spans="2:26" ht="24" x14ac:dyDescent="0.25">
      <c r="B25" s="31"/>
      <c r="C25" s="36"/>
      <c r="D25" s="36"/>
      <c r="E25" s="36"/>
      <c r="F25" s="36"/>
      <c r="G25" s="36"/>
      <c r="H25" s="36"/>
      <c r="I25" s="36"/>
      <c r="J25" s="25"/>
      <c r="K25" s="26"/>
      <c r="L25" s="26"/>
      <c r="M25" s="27"/>
      <c r="N25" s="37"/>
      <c r="O25" s="28">
        <v>0</v>
      </c>
      <c r="P25" s="29" t="e">
        <f t="shared" si="5"/>
        <v>#DIV/0!</v>
      </c>
      <c r="Q25" s="30" t="e">
        <f t="shared" si="6"/>
        <v>#DIV/0!</v>
      </c>
      <c r="R25" s="31" t="e">
        <f t="shared" si="4"/>
        <v>#DIV/0!</v>
      </c>
      <c r="S25" s="31">
        <f t="shared" si="0"/>
        <v>0</v>
      </c>
      <c r="T25" s="32"/>
      <c r="U25" s="32"/>
      <c r="V25" s="33"/>
      <c r="W25" s="31" t="e">
        <f t="shared" si="1"/>
        <v>#DIV/0!</v>
      </c>
      <c r="X25" s="31">
        <f t="shared" si="7"/>
        <v>1</v>
      </c>
      <c r="Y25" s="31" t="e">
        <f t="shared" si="8"/>
        <v>#DIV/0!</v>
      </c>
      <c r="Z25" s="34"/>
    </row>
    <row r="26" spans="2:26" s="46" customFormat="1" ht="18.75" x14ac:dyDescent="0.25">
      <c r="B26" s="38" t="s">
        <v>33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/>
      <c r="P26" s="41" t="e">
        <f>SUM(P19:P25)</f>
        <v>#DIV/0!</v>
      </c>
      <c r="Q26" s="42" t="e">
        <f>SUM(Q19:Q25)</f>
        <v>#DIV/0!</v>
      </c>
      <c r="R26" s="42" t="e">
        <f>SUM(R19:R25)</f>
        <v>#DIV/0!</v>
      </c>
      <c r="S26" s="42">
        <f>SUM(S19:S25)</f>
        <v>0</v>
      </c>
      <c r="T26" s="38"/>
      <c r="U26" s="43"/>
      <c r="V26" s="44"/>
      <c r="W26" s="45"/>
      <c r="X26" s="45"/>
      <c r="Y26" s="45"/>
      <c r="Z26" s="43"/>
    </row>
    <row r="27" spans="2:26" ht="15" customHeight="1" x14ac:dyDescent="0.25">
      <c r="B27" s="47"/>
      <c r="C27" s="48"/>
      <c r="D27" s="48"/>
      <c r="E27" s="48"/>
      <c r="F27" s="48"/>
      <c r="G27" s="49"/>
      <c r="H27" s="48"/>
      <c r="I27" s="48"/>
      <c r="J27" s="48"/>
      <c r="K27" s="48"/>
      <c r="L27" s="48"/>
      <c r="M27" s="49"/>
      <c r="N27" s="49"/>
    </row>
    <row r="28" spans="2:26" ht="14.25" customHeight="1" x14ac:dyDescent="0.25">
      <c r="B28" s="47"/>
      <c r="C28" s="48"/>
      <c r="D28" s="48"/>
      <c r="E28" s="48"/>
      <c r="F28" s="48"/>
      <c r="G28" s="49"/>
      <c r="H28" s="48"/>
      <c r="I28" s="48"/>
      <c r="J28" s="48"/>
      <c r="K28" s="48"/>
      <c r="L28" s="48"/>
      <c r="M28" s="49"/>
      <c r="N28" s="49"/>
    </row>
    <row r="29" spans="2:26" ht="14.25" customHeight="1" x14ac:dyDescent="0.25">
      <c r="B29" s="47"/>
      <c r="C29" s="48"/>
      <c r="D29" s="48"/>
      <c r="E29" s="48"/>
      <c r="F29" s="48"/>
      <c r="G29" s="49"/>
      <c r="H29" s="48"/>
      <c r="I29" s="48"/>
      <c r="J29" s="48"/>
      <c r="K29" s="48"/>
      <c r="L29" s="48"/>
      <c r="M29" s="49"/>
      <c r="N29" s="49"/>
    </row>
    <row r="30" spans="2:26" x14ac:dyDescent="0.25">
      <c r="B30" s="47"/>
      <c r="C30" s="48"/>
      <c r="D30" s="48"/>
      <c r="E30" s="48"/>
      <c r="F30" s="48"/>
      <c r="G30" s="49"/>
      <c r="H30" s="48"/>
      <c r="I30" s="48"/>
      <c r="J30" s="48"/>
      <c r="K30" s="48"/>
      <c r="L30" s="48"/>
      <c r="M30" s="49"/>
      <c r="N30" s="49"/>
    </row>
    <row r="31" spans="2:26" ht="30" customHeight="1" x14ac:dyDescent="0.25">
      <c r="B31" s="50" t="s">
        <v>34</v>
      </c>
      <c r="C31" s="51"/>
      <c r="D31" s="50" t="s">
        <v>35</v>
      </c>
      <c r="E31" s="51"/>
      <c r="F31" s="52"/>
      <c r="G31" s="53"/>
      <c r="H31" s="53"/>
      <c r="I31" s="54"/>
      <c r="J31" s="54"/>
      <c r="K31" s="55"/>
      <c r="L31" s="55"/>
      <c r="M31" s="49"/>
      <c r="N31" s="49"/>
    </row>
    <row r="32" spans="2:26" ht="15" x14ac:dyDescent="0.25">
      <c r="B32" s="54"/>
      <c r="C32" s="54"/>
      <c r="D32" s="54"/>
      <c r="E32" s="54"/>
      <c r="F32" s="54"/>
      <c r="G32" s="53"/>
      <c r="H32" s="53"/>
      <c r="I32" s="54"/>
      <c r="J32" s="54"/>
      <c r="K32" s="53"/>
      <c r="L32" s="53"/>
      <c r="M32" s="49"/>
      <c r="N32" s="49"/>
    </row>
    <row r="33" spans="2:14" ht="15" x14ac:dyDescent="0.25">
      <c r="B33" s="54"/>
      <c r="C33" s="54"/>
      <c r="D33" s="54"/>
      <c r="E33" s="54"/>
      <c r="F33" s="54"/>
      <c r="G33" s="53"/>
      <c r="H33" s="53"/>
      <c r="I33" s="54"/>
      <c r="J33" s="54"/>
      <c r="K33" s="53"/>
      <c r="L33" s="53"/>
      <c r="M33" s="49"/>
      <c r="N33" s="49"/>
    </row>
    <row r="34" spans="2:14" ht="20.25" customHeight="1" x14ac:dyDescent="0.25">
      <c r="B34" s="56" t="s">
        <v>36</v>
      </c>
      <c r="C34" s="57"/>
      <c r="D34" s="58"/>
      <c r="E34" s="58"/>
      <c r="F34" s="48"/>
      <c r="G34" s="49"/>
      <c r="H34" s="49"/>
      <c r="I34" s="49"/>
      <c r="J34" s="49"/>
      <c r="K34" s="49"/>
      <c r="L34" s="49"/>
      <c r="M34" s="49"/>
      <c r="N34" s="49"/>
    </row>
    <row r="35" spans="2:14" ht="4.5" customHeight="1" x14ac:dyDescent="0.25">
      <c r="B35" s="59"/>
      <c r="C35" s="60"/>
      <c r="D35" s="58"/>
      <c r="E35" s="58"/>
      <c r="F35" s="48"/>
      <c r="G35" s="49"/>
      <c r="H35" s="49"/>
      <c r="I35" s="49"/>
      <c r="J35" s="49"/>
      <c r="K35" s="49"/>
      <c r="L35" s="49"/>
      <c r="M35" s="49"/>
      <c r="N35" s="49"/>
    </row>
    <row r="36" spans="2:14" ht="32.25" customHeight="1" x14ac:dyDescent="0.25">
      <c r="B36" s="61"/>
      <c r="C36" s="62" t="s">
        <v>37</v>
      </c>
      <c r="D36" s="58"/>
      <c r="E36" s="58"/>
      <c r="F36" s="48"/>
      <c r="G36" s="49"/>
      <c r="H36" s="49"/>
      <c r="I36" s="49"/>
      <c r="J36" s="49"/>
      <c r="K36" s="49"/>
      <c r="L36" s="49"/>
      <c r="M36" s="49"/>
      <c r="N36" s="49"/>
    </row>
    <row r="37" spans="2:14" ht="30" customHeight="1" x14ac:dyDescent="0.25">
      <c r="B37" s="63"/>
      <c r="C37" s="64" t="s">
        <v>38</v>
      </c>
      <c r="D37" s="58"/>
      <c r="E37" s="58"/>
      <c r="F37" s="48"/>
      <c r="G37" s="49"/>
      <c r="H37" s="49"/>
      <c r="I37" s="49"/>
      <c r="J37" s="49"/>
      <c r="K37" s="49"/>
      <c r="L37" s="49"/>
      <c r="M37" s="49"/>
      <c r="N37" s="49"/>
    </row>
    <row r="38" spans="2:14" ht="42" customHeight="1" x14ac:dyDescent="0.25">
      <c r="B38" s="65"/>
      <c r="C38" s="64" t="s">
        <v>39</v>
      </c>
      <c r="D38" s="58"/>
      <c r="E38" s="58"/>
      <c r="F38" s="48"/>
      <c r="G38" s="49"/>
      <c r="H38" s="49"/>
      <c r="I38" s="49"/>
      <c r="J38" s="49"/>
      <c r="K38" s="49"/>
      <c r="L38" s="49"/>
      <c r="M38" s="49"/>
      <c r="N38" s="49"/>
    </row>
    <row r="39" spans="2:14" ht="36" customHeight="1" x14ac:dyDescent="0.25">
      <c r="B39" s="66"/>
      <c r="C39" s="62" t="s">
        <v>40</v>
      </c>
      <c r="D39" s="58"/>
      <c r="E39" s="58"/>
      <c r="F39" s="48"/>
      <c r="G39" s="49"/>
      <c r="H39" s="49"/>
      <c r="I39" s="49"/>
      <c r="J39" s="49"/>
      <c r="K39" s="49"/>
      <c r="L39" s="49"/>
      <c r="M39" s="49"/>
      <c r="N39" s="49"/>
    </row>
    <row r="40" spans="2:14" ht="36.75" customHeight="1" x14ac:dyDescent="0.25">
      <c r="B40" s="67"/>
      <c r="C40" s="62" t="s">
        <v>41</v>
      </c>
      <c r="D40" s="68"/>
      <c r="E40" s="68"/>
      <c r="F40" s="48"/>
      <c r="G40" s="49"/>
      <c r="H40" s="49"/>
      <c r="I40" s="49"/>
      <c r="J40" s="49"/>
      <c r="K40" s="49"/>
      <c r="L40" s="49"/>
      <c r="M40" s="49"/>
      <c r="N40" s="49"/>
    </row>
    <row r="41" spans="2:14" ht="36" customHeight="1" x14ac:dyDescent="0.25">
      <c r="B41" s="69"/>
      <c r="C41" s="62" t="s">
        <v>42</v>
      </c>
      <c r="D41" s="68"/>
      <c r="E41" s="68"/>
      <c r="F41" s="48"/>
      <c r="G41" s="49"/>
      <c r="H41" s="49"/>
      <c r="I41" s="49"/>
      <c r="J41" s="49"/>
      <c r="K41" s="49"/>
      <c r="L41" s="49"/>
      <c r="M41" s="49"/>
      <c r="N41" s="49"/>
    </row>
    <row r="42" spans="2:14" ht="33.75" customHeight="1" x14ac:dyDescent="0.25">
      <c r="B42" s="70" t="s">
        <v>43</v>
      </c>
      <c r="C42" s="70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  <row r="43" spans="2:14" x14ac:dyDescent="0.25">
      <c r="B43" s="68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  <row r="44" spans="2:14" x14ac:dyDescent="0.25">
      <c r="B44" s="68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  <row r="45" spans="2:14" x14ac:dyDescent="0.25">
      <c r="B45" s="68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  <row r="46" spans="2:14" x14ac:dyDescent="0.25">
      <c r="B46" s="68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  <row r="47" spans="2:14" x14ac:dyDescent="0.25">
      <c r="B47" s="68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2:14" x14ac:dyDescent="0.25">
      <c r="B48" s="6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38">
    <mergeCell ref="B34:C34"/>
    <mergeCell ref="B35:C35"/>
    <mergeCell ref="B42:C42"/>
    <mergeCell ref="T17:U17"/>
    <mergeCell ref="V17:V18"/>
    <mergeCell ref="Y17:Y18"/>
    <mergeCell ref="Z17:Z18"/>
    <mergeCell ref="B31:C31"/>
    <mergeCell ref="D31:E31"/>
    <mergeCell ref="K31:L31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C14:F14"/>
    <mergeCell ref="A15:XFD15"/>
    <mergeCell ref="B16:N16"/>
    <mergeCell ref="O16:Y16"/>
    <mergeCell ref="B17:B18"/>
    <mergeCell ref="C17:C18"/>
    <mergeCell ref="D17:D18"/>
    <mergeCell ref="E17:E18"/>
    <mergeCell ref="F17:F18"/>
    <mergeCell ref="G17:G18"/>
    <mergeCell ref="B8:M8"/>
    <mergeCell ref="C9:F9"/>
    <mergeCell ref="C10:F10"/>
    <mergeCell ref="C11:F11"/>
    <mergeCell ref="C12:F12"/>
    <mergeCell ref="C13:F13"/>
  </mergeCells>
  <conditionalFormatting sqref="Y19:Z25">
    <cfRule type="cellIs" dxfId="2" priority="1" operator="equal">
      <formula>"EN TERMINO"</formula>
    </cfRule>
    <cfRule type="cellIs" dxfId="1" priority="2" operator="equal">
      <formula>"CUMPLIDA"</formula>
    </cfRule>
    <cfRule type="cellIs" dxfId="0" priority="3" operator="equal">
      <formula>"VENCIDA"</formula>
    </cfRule>
  </conditionalFormatting>
  <dataValidations count="1">
    <dataValidation type="decimal" operator="greaterThan" allowBlank="1" showInputMessage="1" showErrorMessage="1" sqref="O17" xr:uid="{2E819DCA-5990-43A2-928A-DB96D9054698}">
      <formula1>0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maría pérez zuleta</dc:creator>
  <cp:lastModifiedBy>adriana maría pérez zuleta</cp:lastModifiedBy>
  <dcterms:created xsi:type="dcterms:W3CDTF">2026-01-06T21:35:46Z</dcterms:created>
  <dcterms:modified xsi:type="dcterms:W3CDTF">2026-01-06T21:44:04Z</dcterms:modified>
</cp:coreProperties>
</file>