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mpz8\OneDrive\8. HOSPITAL GIRARDOTA\PLAN MEJORAMIENTO CONTRALORÍA 2025\"/>
    </mc:Choice>
  </mc:AlternateContent>
  <xr:revisionPtr revIDLastSave="0" documentId="13_ncr:1_{D0B630AD-BDC7-4130-8B85-D8F726DA75C1}" xr6:coauthVersionLast="47" xr6:coauthVersionMax="47" xr10:uidLastSave="{00000000-0000-0000-0000-000000000000}"/>
  <bookViews>
    <workbookView xWindow="-120" yWindow="-120" windowWidth="20730" windowHeight="11040" xr2:uid="{6B916862-70A8-482C-81E0-22F4AF995C9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1" l="1"/>
  <c r="W20" i="1" s="1"/>
  <c r="Y20" i="1" s="1"/>
  <c r="X20" i="1"/>
  <c r="M21" i="1"/>
  <c r="M20" i="1"/>
  <c r="M19" i="1"/>
  <c r="X25" i="1"/>
  <c r="S25" i="1"/>
  <c r="P25" i="1"/>
  <c r="W25" i="1" s="1"/>
  <c r="Y25" i="1" s="1"/>
  <c r="X24" i="1"/>
  <c r="S24" i="1"/>
  <c r="R24" i="1"/>
  <c r="P24" i="1"/>
  <c r="W24" i="1" s="1"/>
  <c r="Y24" i="1" s="1"/>
  <c r="Q24" i="1"/>
  <c r="X23" i="1"/>
  <c r="S23" i="1"/>
  <c r="R23" i="1"/>
  <c r="P23" i="1"/>
  <c r="W23" i="1" s="1"/>
  <c r="Y23" i="1" s="1"/>
  <c r="Q23" i="1"/>
  <c r="X22" i="1"/>
  <c r="S22" i="1"/>
  <c r="R22" i="1"/>
  <c r="P22" i="1"/>
  <c r="W22" i="1" s="1"/>
  <c r="Y22" i="1" s="1"/>
  <c r="Q22" i="1"/>
  <c r="X21" i="1"/>
  <c r="S21" i="1"/>
  <c r="R21" i="1"/>
  <c r="P21" i="1"/>
  <c r="W21" i="1" s="1"/>
  <c r="Y21" i="1" s="1"/>
  <c r="Q21" i="1"/>
  <c r="S20" i="1"/>
  <c r="R20" i="1"/>
  <c r="X19" i="1"/>
  <c r="S19" i="1"/>
  <c r="R19" i="1"/>
  <c r="P19" i="1"/>
  <c r="Q19" i="1"/>
  <c r="Q20" i="1" l="1"/>
  <c r="Q26" i="1" s="1"/>
  <c r="Q25" i="1"/>
  <c r="R25" i="1" s="1"/>
  <c r="P26" i="1"/>
  <c r="R26" i="1"/>
  <c r="S26" i="1"/>
  <c r="W19" i="1"/>
  <c r="Y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YEISSIN RODOLFO CACERES PRADILLA</author>
    <author>laquijano</author>
    <author>CDV</author>
    <author>jmzambrano</author>
  </authors>
  <commentList>
    <comment ref="B13" authorId="0" shapeId="0" xr:uid="{9FB34780-8AF6-44A7-97AB-0B5CA4F50EE7}">
      <text>
        <r>
          <rPr>
            <sz val="9"/>
            <color indexed="81"/>
            <rFont val="Tahoma"/>
            <family val="2"/>
          </rPr>
          <t xml:space="preserve">
</t>
        </r>
        <r>
          <rPr>
            <sz val="10"/>
            <color indexed="81"/>
            <rFont val="Aptos Narrow"/>
            <family val="2"/>
            <scheme val="minor"/>
          </rPr>
          <t>Si corresponde a la Suscripción, diligenciar la fecha de suscripción formal en la entidad.</t>
        </r>
      </text>
    </comment>
    <comment ref="B17" authorId="1" shapeId="0" xr:uid="{96AC8A4E-8251-43BB-BF46-45959C8D1212}">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F17" authorId="1" shapeId="0" xr:uid="{F515A5C6-C864-4AB2-896A-0D381A836EE5}">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7" authorId="1" shapeId="0" xr:uid="{21E2A122-F0F4-4BBC-A37D-282D451D515E}">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7" authorId="1" shapeId="0" xr:uid="{FC70E5BD-11F5-4537-8F13-23283E91BB18}">
      <text>
        <r>
          <rPr>
            <b/>
            <sz val="8"/>
            <color indexed="81"/>
            <rFont val="Tahoma"/>
            <family val="2"/>
          </rPr>
          <t>Pasos cuantificables que permitan medir el avance y cumplimiento de la acción de mejoramiento.
Se pueden incluir tantas filas como metas sean necesarios.</t>
        </r>
      </text>
    </comment>
    <comment ref="I17" authorId="1" shapeId="0" xr:uid="{D9B0A527-38FF-44E0-B35B-865B26A91E1C}">
      <text>
        <r>
          <rPr>
            <b/>
            <sz val="8"/>
            <color indexed="81"/>
            <rFont val="Tahoma"/>
            <family val="2"/>
          </rPr>
          <t xml:space="preserve">Nombre de la unidad de medida que se  utiliza para medir el grado de avance de la meta (unidades o porcentaje) y definición de la actividad a realizar   
</t>
        </r>
      </text>
    </comment>
    <comment ref="J17" authorId="1" shapeId="0" xr:uid="{3858610F-9F74-450A-B66A-F4D94CFE2723}">
      <text>
        <r>
          <rPr>
            <b/>
            <sz val="8"/>
            <color indexed="81"/>
            <rFont val="Tahoma"/>
            <family val="2"/>
          </rPr>
          <t xml:space="preserve">Volumen o tamaño de la meta, establecido en unidades o porcentajes. 
</t>
        </r>
      </text>
    </comment>
    <comment ref="K17" authorId="2" shapeId="0" xr:uid="{F861E309-0582-479B-8A6C-67121FACF05B}">
      <text>
        <r>
          <rPr>
            <b/>
            <sz val="9"/>
            <color indexed="81"/>
            <rFont val="Tahoma"/>
            <family val="2"/>
          </rPr>
          <t>CDV:</t>
        </r>
        <r>
          <rPr>
            <sz val="9"/>
            <color indexed="81"/>
            <rFont val="Tahoma"/>
            <family val="2"/>
          </rPr>
          <t xml:space="preserve">
La fecha de iniciación de las metas, corresponde a la misma fecha de suscripción del Plan de Mejoramiento </t>
        </r>
      </text>
    </comment>
    <comment ref="L17" authorId="1" shapeId="0" xr:uid="{B71F18B5-661A-4B26-BC5B-F1963A3D8DCF}">
      <text>
        <r>
          <rPr>
            <b/>
            <sz val="8"/>
            <color indexed="81"/>
            <rFont val="Tahoma"/>
            <family val="2"/>
          </rPr>
          <t xml:space="preserve">Fecha programada para la terminación de cada meta </t>
        </r>
      </text>
    </comment>
    <comment ref="M17" authorId="1" shapeId="0" xr:uid="{FE9B1EB8-6991-46EF-BE0C-2B1EFFD7C009}">
      <text>
        <r>
          <rPr>
            <b/>
            <sz val="8"/>
            <color indexed="81"/>
            <rFont val="Tahoma"/>
            <family val="2"/>
          </rPr>
          <t xml:space="preserve">La hoja calcula automáticamente el plazo de duración de la acción de mejoramiento teniendo en cuenta las fechas de inicio y terminación de la meta.
</t>
        </r>
      </text>
    </comment>
    <comment ref="N17" authorId="3" shapeId="0" xr:uid="{76E6F552-E5E1-4C8B-A69B-49DD73B0DBCA}">
      <text>
        <r>
          <rPr>
            <b/>
            <sz val="8"/>
            <color indexed="81"/>
            <rFont val="Tahoma"/>
            <family val="2"/>
          </rPr>
          <t xml:space="preserve">Nombre de la Dependencia (s) responsable por el cumplimiento de la meta
</t>
        </r>
      </text>
    </comment>
    <comment ref="O17" authorId="1" shapeId="0" xr:uid="{B5657D60-2BFA-4F04-96EF-D608540C1BD8}">
      <text>
        <r>
          <rPr>
            <b/>
            <sz val="8"/>
            <color indexed="81"/>
            <rFont val="Tahoma"/>
            <family val="2"/>
          </rPr>
          <t xml:space="preserve">Se consigna el numero de unidades ejecutadas por cada una de las metas 
</t>
        </r>
      </text>
    </comment>
    <comment ref="P17" authorId="1" shapeId="0" xr:uid="{C28CADFB-50EA-42A4-A01E-C8B763BFAB2D}">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7" authorId="1" shapeId="0" xr:uid="{B6D2E30C-0F33-4B77-BA21-F72E0E609A08}">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Z17" authorId="1" shapeId="0" xr:uid="{E9DD91D2-E0FB-4198-AC3D-B16A9C2398AF}">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sharedStrings.xml><?xml version="1.0" encoding="utf-8"?>
<sst xmlns="http://schemas.openxmlformats.org/spreadsheetml/2006/main" count="74" uniqueCount="66">
  <si>
    <t>Nombre entidad</t>
  </si>
  <si>
    <t>Representante legal</t>
  </si>
  <si>
    <t>Modalidad auditoria</t>
  </si>
  <si>
    <t>Periodo fiscal que cubre</t>
  </si>
  <si>
    <t xml:space="preserve">Fecha de Suscripción </t>
  </si>
  <si>
    <t>Fecha presentación avance</t>
  </si>
  <si>
    <t>AVANCE PLAN DE MEJORAMIENTO</t>
  </si>
  <si>
    <t xml:space="preserve">AVANCE Y EJECUCIÓN </t>
  </si>
  <si>
    <t xml:space="preserve">No Hallazgo </t>
  </si>
  <si>
    <t xml:space="preserve">Descripción hallazgo (No mas de 50 palabras) </t>
  </si>
  <si>
    <t>Causa del Hallazgo</t>
  </si>
  <si>
    <t>Efecto del Hallazgo</t>
  </si>
  <si>
    <t>Acción de mejoramiento</t>
  </si>
  <si>
    <t xml:space="preserve">Objetivo </t>
  </si>
  <si>
    <t>Descripción de las Metas</t>
  </si>
  <si>
    <t>Denominación de la Unidad de medida de la Meta</t>
  </si>
  <si>
    <t>Unidad de Medida de la Meta</t>
  </si>
  <si>
    <r>
      <t>Fecha iniciación Metas</t>
    </r>
    <r>
      <rPr>
        <b/>
        <sz val="16"/>
        <color rgb="FFFF0000"/>
        <rFont val="Aptos Narrow"/>
        <family val="2"/>
        <scheme val="minor"/>
      </rPr>
      <t>*</t>
    </r>
  </si>
  <si>
    <r>
      <t>Fecha terminación Metas</t>
    </r>
    <r>
      <rPr>
        <b/>
        <sz val="16"/>
        <color rgb="FFFF0000"/>
        <rFont val="Aptos Narrow"/>
        <family val="2"/>
        <scheme val="minor"/>
      </rPr>
      <t>*</t>
    </r>
  </si>
  <si>
    <t xml:space="preserve">Plazo en semanas de las Meta </t>
  </si>
  <si>
    <t>Área Responsable</t>
  </si>
  <si>
    <t xml:space="preserve">Avance físico de ejecución de las metas  </t>
  </si>
  <si>
    <r>
      <rPr>
        <b/>
        <sz val="14"/>
        <rFont val="Aptos Narrow"/>
        <family val="2"/>
        <scheme val="minor"/>
      </rPr>
      <t>%</t>
    </r>
    <r>
      <rPr>
        <b/>
        <sz val="12"/>
        <rFont val="Aptos Narrow"/>
        <family val="2"/>
        <scheme val="minor"/>
      </rPr>
      <t xml:space="preserve"> de Avance físico de ejecución de las metas  </t>
    </r>
  </si>
  <si>
    <t>Puntaje  Logrado  por las metas   (Poi)</t>
  </si>
  <si>
    <t xml:space="preserve">Puntaje Logrado por las metas  Vencidas (POMVi)  </t>
  </si>
  <si>
    <t>Puntaje atribuido metas vencidas</t>
  </si>
  <si>
    <t>Efectividad de la acción</t>
  </si>
  <si>
    <t>OBSERVACION</t>
  </si>
  <si>
    <t>Estado de la meta del hallazgo</t>
  </si>
  <si>
    <t>Estado de la acción de mejora (meta) (ABIERTA / CERRADA)</t>
  </si>
  <si>
    <t xml:space="preserve">SI </t>
  </si>
  <si>
    <t>NO</t>
  </si>
  <si>
    <t>X</t>
  </si>
  <si>
    <t>TOTALES</t>
  </si>
  <si>
    <t>FIRMA REPRESENTANTE LEGAL</t>
  </si>
  <si>
    <t xml:space="preserve">C.C. </t>
  </si>
  <si>
    <t xml:space="preserve">Convenciones: </t>
  </si>
  <si>
    <t>Información suministrada Informes de Auditorías Anteriores de la CGA.</t>
  </si>
  <si>
    <t>Acciones propuestas por el sujeto de control.</t>
  </si>
  <si>
    <t>Area o dependencia responsable de presentar la acción de mejora por cada hallazgo de auditoría</t>
  </si>
  <si>
    <t xml:space="preserve">Avance y Seguimiento  - Columnas de Calculo Automático </t>
  </si>
  <si>
    <t>Estado Actual de la meta del hallazgo</t>
  </si>
  <si>
    <t>Fila de Totales</t>
  </si>
  <si>
    <r>
      <rPr>
        <sz val="16"/>
        <color rgb="FFFF0000"/>
        <rFont val="Arial"/>
        <family val="2"/>
      </rPr>
      <t>*</t>
    </r>
    <r>
      <rPr>
        <sz val="10"/>
        <rFont val="Arial"/>
        <family val="2"/>
      </rPr>
      <t xml:space="preserve"> Utilizar el formato de fechas según lo indicado, para obtener el calculo automatico en cantidad de semanas.</t>
    </r>
  </si>
  <si>
    <t>ESE HOSPITAL SAN RAFAEL DE GIRARDOTA</t>
  </si>
  <si>
    <t>CLAUDIA MARIA CASTRILLON ZAPATA</t>
  </si>
  <si>
    <t>ACTUACION ESPECIAL PARA LA REVISION DE LA CUENTA</t>
  </si>
  <si>
    <t>Pago de sanciones e intereses moratorios (A), con incidencia fiscal (F).</t>
  </si>
  <si>
    <t>Incumplimiento de requisitos de la Resolución 3100 de 2019.</t>
  </si>
  <si>
    <t>Pago de una sanción de por valor de $3.124.800 que ocasiona un proceso sancionatorio con incidencia fiscal.</t>
  </si>
  <si>
    <t>Realizar autoevaluación de los  servicios de salud habilitados con los estándares de habilitación.</t>
  </si>
  <si>
    <t>Identificar posibles incumplimientos de los requisitos de calidad de la Resolución 3100 de 2019.</t>
  </si>
  <si>
    <t>Identificar todos los servicios y aplicar la autoevaluación de los estándares aplicables de la Resolución 3100 de 2019.</t>
  </si>
  <si>
    <t>Porcentaje</t>
  </si>
  <si>
    <t>Subdirección científica</t>
  </si>
  <si>
    <t>Formular y socializar un plan de cumplimiento para los requisitos de habilitación según resultados de la autoevaluación.</t>
  </si>
  <si>
    <t>Intervenir los posibles incumplimientos de los requisitos de calidad de la Resolución 3100 de 2019.</t>
  </si>
  <si>
    <t xml:space="preserve">Formulas acciones de cumplimiento para todas los  oportunidades de mejora identificadas en la autoevaluación estándares aplicables de la Resolución 3100 de 2019. </t>
  </si>
  <si>
    <t>Realizar seguimiento a la implementación del plan de cumplimiento de los requisitos de habilitación según resultados de la autoevaluación.</t>
  </si>
  <si>
    <t>Verificar el estado de cumplimiento de las acciones de mejora definidas para los requisitos de calidad de la Resolución 3100 de 2019.</t>
  </si>
  <si>
    <t xml:space="preserve">Verificar el estado de ejecución de todas las oportunidades de mejora identificadas en la autoevaluación estándares aplicables de la Resolución 3100 de 2019. </t>
  </si>
  <si>
    <t>Julio 2 de 2026</t>
  </si>
  <si>
    <t>Cerrada</t>
  </si>
  <si>
    <t>Se estan implementando las acciones de mejora formuladas a partir de los resultados de la autoevaluación de estándares de habilitación, las cuales vienen siendo monitoreadas por la Asesora de Calidad.</t>
  </si>
  <si>
    <t xml:space="preserve">Se cuenta el plan de mejoramiento documentado a partir de los resultados de la autoevaluación de los estándares de habilitación para el fortalecimiento de los procesos. </t>
  </si>
  <si>
    <t xml:space="preserve">Se realizó el pago de la sanción en el mes de enero de 2026, logrando subsanar el hallazgo. 
En la auditoria realizada por la Contraloría General de Antioquia en el mes de mayo y junio de 2026, se declara subsanado el hallazgo por dicho ente de vigilancia y control.
La entidad realizó la autoevaluación de los estándares de habilitación con el fin de identificar posibles oportunidades de mejora.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</si>
</sst>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000"/>
    <numFmt numFmtId="166" formatCode="&quot;$&quot;#,##0.00;[Red]&quot;$&quot;#,##0.00"/>
    <numFmt numFmtId="167" formatCode="dd/mmm/yyyy"/>
    <numFmt numFmtId="168" formatCode="dd\-mm\-yyyy;@"/>
  </numFmts>
  <fonts count="20" x14ac:knownFonts="1">
    <font>
      <sz val="11"/>
      <color theme="1"/>
      <name val="Aptos Narrow"/>
      <family val="2"/>
      <scheme val="minor"/>
    </font>
    <font>
      <sz val="11"/>
      <color theme="1"/>
      <name val="Aptos Narrow"/>
      <family val="2"/>
      <scheme val="minor"/>
    </font>
    <font>
      <sz val="10"/>
      <name val="Arial"/>
      <family val="2"/>
    </font>
    <font>
      <sz val="11"/>
      <name val="Arial"/>
      <family val="2"/>
    </font>
    <font>
      <b/>
      <sz val="11"/>
      <name val="Arial"/>
      <family val="2"/>
    </font>
    <font>
      <b/>
      <sz val="18"/>
      <name val="Aptos Narrow"/>
      <family val="2"/>
      <scheme val="minor"/>
    </font>
    <font>
      <sz val="18"/>
      <name val="Aptos Narrow"/>
      <family val="2"/>
      <scheme val="minor"/>
    </font>
    <font>
      <b/>
      <sz val="12"/>
      <name val="Aptos Narrow"/>
      <family val="2"/>
      <scheme val="minor"/>
    </font>
    <font>
      <b/>
      <sz val="16"/>
      <color rgb="FFFF0000"/>
      <name val="Aptos Narrow"/>
      <family val="2"/>
      <scheme val="minor"/>
    </font>
    <font>
      <b/>
      <sz val="14"/>
      <name val="Aptos Narrow"/>
      <family val="2"/>
      <scheme val="minor"/>
    </font>
    <font>
      <sz val="12"/>
      <name val="Aptos Narrow"/>
      <family val="2"/>
      <scheme val="minor"/>
    </font>
    <font>
      <sz val="14"/>
      <name val="Arial"/>
      <family val="2"/>
    </font>
    <font>
      <sz val="9.5"/>
      <name val="Arial"/>
      <family val="2"/>
    </font>
    <font>
      <b/>
      <sz val="16"/>
      <name val="Aptos Narrow"/>
      <family val="2"/>
      <scheme val="minor"/>
    </font>
    <font>
      <sz val="16"/>
      <color rgb="FFFF0000"/>
      <name val="Arial"/>
      <family val="2"/>
    </font>
    <font>
      <sz val="9"/>
      <color indexed="81"/>
      <name val="Tahoma"/>
      <family val="2"/>
    </font>
    <font>
      <sz val="10"/>
      <color indexed="81"/>
      <name val="Aptos Narrow"/>
      <family val="2"/>
      <scheme val="minor"/>
    </font>
    <font>
      <b/>
      <sz val="8"/>
      <color indexed="81"/>
      <name val="Tahoma"/>
      <family val="2"/>
    </font>
    <font>
      <sz val="8"/>
      <color indexed="81"/>
      <name val="Tahoma"/>
      <family val="2"/>
    </font>
    <font>
      <b/>
      <sz val="9"/>
      <color indexed="81"/>
      <name val="Tahoma"/>
      <family val="2"/>
    </font>
  </fonts>
  <fills count="13">
    <fill>
      <patternFill patternType="none"/>
    </fill>
    <fill>
      <patternFill patternType="gray125"/>
    </fill>
    <fill>
      <patternFill patternType="solid">
        <fgColor theme="8" tint="-0.24997711111789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indexed="9"/>
        <bgColor indexed="64"/>
      </patternFill>
    </fill>
    <fill>
      <patternFill patternType="solid">
        <fgColor theme="0"/>
        <bgColor indexed="64"/>
      </patternFill>
    </fill>
    <fill>
      <patternFill patternType="solid">
        <fgColor theme="3"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auto="1"/>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cellStyleXfs>
  <cellXfs count="97">
    <xf numFmtId="0" fontId="0" fillId="0" borderId="0" xfId="0"/>
    <xf numFmtId="0" fontId="3" fillId="0" borderId="0" xfId="2" applyFont="1" applyAlignment="1">
      <alignment vertical="center"/>
    </xf>
    <xf numFmtId="165" fontId="3" fillId="0" borderId="0" xfId="3" applyNumberFormat="1" applyFont="1" applyFill="1" applyBorder="1" applyAlignment="1" applyProtection="1">
      <alignment vertical="center"/>
    </xf>
    <xf numFmtId="0" fontId="4" fillId="0" borderId="1" xfId="2" applyFont="1" applyBorder="1" applyAlignment="1">
      <alignment vertical="center"/>
    </xf>
    <xf numFmtId="0" fontId="4" fillId="0" borderId="0" xfId="2" applyFont="1" applyAlignment="1">
      <alignment vertical="center" wrapText="1"/>
    </xf>
    <xf numFmtId="0" fontId="4" fillId="0" borderId="6" xfId="2" applyFont="1" applyBorder="1" applyAlignment="1">
      <alignment vertical="center"/>
    </xf>
    <xf numFmtId="0" fontId="6" fillId="0" borderId="13" xfId="0" applyFont="1" applyBorder="1" applyAlignment="1" applyProtection="1">
      <alignment horizontal="justify" vertical="center" wrapText="1"/>
      <protection locked="0"/>
    </xf>
    <xf numFmtId="0" fontId="7" fillId="7" borderId="16" xfId="0" applyFont="1" applyFill="1" applyBorder="1" applyAlignment="1" applyProtection="1">
      <alignment horizontal="center" vertical="center" wrapText="1"/>
      <protection locked="0"/>
    </xf>
    <xf numFmtId="0" fontId="7" fillId="7" borderId="15" xfId="0" applyFont="1" applyFill="1" applyBorder="1" applyAlignment="1" applyProtection="1">
      <alignment horizontal="center" vertical="center" wrapText="1"/>
      <protection locked="0"/>
    </xf>
    <xf numFmtId="0" fontId="10" fillId="0" borderId="6" xfId="0" applyFont="1" applyBorder="1" applyAlignment="1" applyProtection="1">
      <alignment horizontal="justify" vertical="center" wrapText="1"/>
      <protection locked="0"/>
    </xf>
    <xf numFmtId="167" fontId="10" fillId="0" borderId="6" xfId="0" applyNumberFormat="1" applyFont="1" applyBorder="1" applyAlignment="1" applyProtection="1">
      <alignment horizontal="justify" vertical="center" wrapText="1"/>
      <protection locked="0"/>
    </xf>
    <xf numFmtId="1" fontId="10" fillId="0" borderId="6" xfId="0" applyNumberFormat="1" applyFont="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protection locked="0"/>
    </xf>
    <xf numFmtId="10" fontId="10" fillId="0" borderId="1" xfId="1"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justify" vertical="center" wrapText="1"/>
      <protection locked="0"/>
    </xf>
    <xf numFmtId="9" fontId="10" fillId="0" borderId="1" xfId="0" applyNumberFormat="1" applyFont="1" applyBorder="1" applyAlignment="1" applyProtection="1">
      <alignment horizontal="justify" vertical="center" wrapText="1"/>
      <protection locked="0"/>
    </xf>
    <xf numFmtId="0" fontId="9" fillId="9" borderId="24" xfId="0" applyFont="1" applyFill="1" applyBorder="1" applyAlignment="1" applyProtection="1">
      <alignment horizontal="justify" vertical="center" wrapText="1"/>
      <protection locked="0"/>
    </xf>
    <xf numFmtId="0" fontId="9" fillId="9" borderId="6" xfId="0" applyFont="1" applyFill="1" applyBorder="1" applyAlignment="1" applyProtection="1">
      <alignment horizontal="justify" vertical="center" wrapText="1"/>
      <protection locked="0"/>
    </xf>
    <xf numFmtId="0" fontId="9" fillId="9" borderId="6" xfId="0" applyFont="1" applyFill="1" applyBorder="1" applyAlignment="1" applyProtection="1">
      <alignment horizontal="center" vertical="center" wrapText="1"/>
      <protection locked="0"/>
    </xf>
    <xf numFmtId="10" fontId="9" fillId="9" borderId="6" xfId="0" applyNumberFormat="1" applyFont="1" applyFill="1" applyBorder="1" applyAlignment="1" applyProtection="1">
      <alignment horizontal="center" vertical="center" wrapText="1"/>
      <protection locked="0"/>
    </xf>
    <xf numFmtId="2" fontId="9" fillId="9" borderId="6" xfId="0" applyNumberFormat="1" applyFont="1" applyFill="1" applyBorder="1" applyAlignment="1" applyProtection="1">
      <alignment horizontal="center" vertical="center" wrapText="1"/>
      <protection locked="0"/>
    </xf>
    <xf numFmtId="0" fontId="9" fillId="9" borderId="5" xfId="0" applyFont="1" applyFill="1" applyBorder="1" applyAlignment="1" applyProtection="1">
      <alignment horizontal="justify" vertical="center" wrapText="1"/>
      <protection locked="0"/>
    </xf>
    <xf numFmtId="0" fontId="9" fillId="9" borderId="25" xfId="0" applyFont="1" applyFill="1" applyBorder="1" applyAlignment="1" applyProtection="1">
      <alignment horizontal="justify" vertical="center" wrapText="1"/>
      <protection locked="0"/>
    </xf>
    <xf numFmtId="0" fontId="9" fillId="9" borderId="4" xfId="0" applyFont="1" applyFill="1" applyBorder="1" applyAlignment="1" applyProtection="1">
      <alignment horizontal="justify" vertical="center" wrapText="1"/>
      <protection locked="0"/>
    </xf>
    <xf numFmtId="0" fontId="11" fillId="0" borderId="0" xfId="2" applyFont="1" applyAlignment="1">
      <alignment vertical="center"/>
    </xf>
    <xf numFmtId="0" fontId="12" fillId="10" borderId="0" xfId="0" applyFont="1" applyFill="1" applyAlignment="1" applyProtection="1">
      <alignment horizontal="center" vertical="center" wrapText="1"/>
      <protection locked="0" hidden="1"/>
    </xf>
    <xf numFmtId="0" fontId="12" fillId="10" borderId="0" xfId="0" applyFont="1" applyFill="1" applyAlignment="1" applyProtection="1">
      <alignment vertical="center" wrapText="1"/>
      <protection locked="0" hidden="1"/>
    </xf>
    <xf numFmtId="0" fontId="12" fillId="0" borderId="0" xfId="0" applyFont="1" applyAlignment="1" applyProtection="1">
      <alignment vertical="center" wrapText="1"/>
      <protection locked="0" hidden="1"/>
    </xf>
    <xf numFmtId="0" fontId="4" fillId="0" borderId="0" xfId="2" applyFont="1" applyAlignment="1" applyProtection="1">
      <alignment vertical="center"/>
      <protection locked="0" hidden="1"/>
    </xf>
    <xf numFmtId="0" fontId="4" fillId="0" borderId="0" xfId="2" applyFont="1" applyAlignment="1" applyProtection="1">
      <alignment horizontal="center" vertical="center"/>
      <protection locked="0" hidden="1"/>
    </xf>
    <xf numFmtId="0" fontId="4" fillId="0" borderId="0" xfId="2" applyFont="1" applyAlignment="1" applyProtection="1">
      <alignment horizontal="left" vertical="center"/>
      <protection locked="0" hidden="1"/>
    </xf>
    <xf numFmtId="0" fontId="12" fillId="0" borderId="0" xfId="0" applyFont="1" applyAlignment="1" applyProtection="1">
      <alignment horizontal="left" vertical="center" wrapText="1"/>
      <protection locked="0" hidden="1"/>
    </xf>
    <xf numFmtId="0" fontId="7" fillId="4" borderId="1" xfId="0" applyFont="1" applyFill="1" applyBorder="1" applyAlignment="1" applyProtection="1">
      <alignment horizontal="center" vertical="center" wrapText="1"/>
      <protection locked="0" hidden="1"/>
    </xf>
    <xf numFmtId="0" fontId="2" fillId="0" borderId="1" xfId="0" applyFont="1" applyBorder="1" applyAlignment="1" applyProtection="1">
      <alignment horizontal="left" vertical="center" wrapText="1"/>
      <protection locked="0" hidden="1"/>
    </xf>
    <xf numFmtId="0" fontId="7" fillId="5" borderId="1" xfId="0" applyFont="1" applyFill="1" applyBorder="1" applyAlignment="1" applyProtection="1">
      <alignment horizontal="center" vertical="center" wrapText="1"/>
      <protection locked="0" hidden="1"/>
    </xf>
    <xf numFmtId="0" fontId="2" fillId="0" borderId="6" xfId="0" applyFont="1" applyBorder="1" applyAlignment="1" applyProtection="1">
      <alignment horizontal="left" vertical="center" wrapText="1"/>
      <protection locked="0" hidden="1"/>
    </xf>
    <xf numFmtId="0" fontId="7" fillId="6" borderId="1" xfId="0" applyFont="1" applyFill="1" applyBorder="1" applyAlignment="1" applyProtection="1">
      <alignment horizontal="center" vertical="center" wrapText="1"/>
      <protection locked="0" hidden="1"/>
    </xf>
    <xf numFmtId="0" fontId="7" fillId="7" borderId="1" xfId="0" applyFont="1" applyFill="1" applyBorder="1" applyAlignment="1" applyProtection="1">
      <alignment horizontal="center" vertical="center" wrapText="1"/>
      <protection locked="0" hidden="1"/>
    </xf>
    <xf numFmtId="0" fontId="7" fillId="8" borderId="1" xfId="0" applyFont="1" applyFill="1" applyBorder="1" applyAlignment="1" applyProtection="1">
      <alignment horizontal="center" vertical="center" wrapText="1"/>
      <protection locked="0" hidden="1"/>
    </xf>
    <xf numFmtId="0" fontId="12" fillId="0" borderId="0" xfId="0" applyFont="1" applyAlignment="1" applyProtection="1">
      <alignment horizontal="center" vertical="center" wrapText="1"/>
      <protection locked="0" hidden="1"/>
    </xf>
    <xf numFmtId="0" fontId="12" fillId="9" borderId="1" xfId="0" applyFont="1" applyFill="1" applyBorder="1" applyAlignment="1" applyProtection="1">
      <alignment horizontal="center" vertical="center" wrapText="1"/>
      <protection locked="0" hidden="1"/>
    </xf>
    <xf numFmtId="165" fontId="3" fillId="0" borderId="0" xfId="3" applyNumberFormat="1" applyFont="1" applyFill="1" applyBorder="1" applyAlignment="1">
      <alignment vertical="center"/>
    </xf>
    <xf numFmtId="0" fontId="10" fillId="0" borderId="1" xfId="0" applyFont="1" applyBorder="1" applyAlignment="1" applyProtection="1">
      <alignment horizontal="center" vertical="center" wrapText="1"/>
      <protection locked="0" hidden="1"/>
    </xf>
    <xf numFmtId="0" fontId="10" fillId="0" borderId="1" xfId="0" applyFont="1" applyBorder="1" applyAlignment="1" applyProtection="1">
      <alignment horizontal="justify" vertical="center" wrapText="1"/>
      <protection locked="0" hidden="1"/>
    </xf>
    <xf numFmtId="0" fontId="10" fillId="11" borderId="1" xfId="0" applyFont="1" applyFill="1" applyBorder="1" applyAlignment="1" applyProtection="1">
      <alignment horizontal="justify" vertical="center" wrapText="1"/>
      <protection locked="0" hidden="1"/>
    </xf>
    <xf numFmtId="0" fontId="10" fillId="10" borderId="1" xfId="0" applyFont="1" applyFill="1" applyBorder="1" applyAlignment="1" applyProtection="1">
      <alignment horizontal="justify" vertical="center" wrapText="1"/>
      <protection locked="0" hidden="1"/>
    </xf>
    <xf numFmtId="168" fontId="10" fillId="0" borderId="1" xfId="0" applyNumberFormat="1" applyFont="1" applyBorder="1" applyAlignment="1" applyProtection="1">
      <alignment horizontal="justify" vertical="center" wrapText="1"/>
      <protection locked="0" hidden="1"/>
    </xf>
    <xf numFmtId="1" fontId="10" fillId="0" borderId="1" xfId="0" applyNumberFormat="1" applyFont="1" applyBorder="1" applyAlignment="1" applyProtection="1">
      <alignment horizontal="center" vertical="center" wrapText="1"/>
      <protection locked="0" hidden="1"/>
    </xf>
    <xf numFmtId="9" fontId="10" fillId="11" borderId="1" xfId="0" applyNumberFormat="1" applyFont="1" applyFill="1" applyBorder="1" applyAlignment="1" applyProtection="1">
      <alignment horizontal="justify" vertical="center" wrapText="1"/>
      <protection locked="0" hidden="1"/>
    </xf>
    <xf numFmtId="0" fontId="10" fillId="0" borderId="6" xfId="0" applyFont="1" applyBorder="1" applyAlignment="1" applyProtection="1">
      <alignment horizontal="center" vertical="center" wrapText="1"/>
      <protection locked="0" hidden="1"/>
    </xf>
    <xf numFmtId="0" fontId="10" fillId="0" borderId="6" xfId="0" applyFont="1" applyBorder="1" applyAlignment="1" applyProtection="1">
      <alignment horizontal="justify" vertical="center" wrapText="1"/>
      <protection locked="0" hidden="1"/>
    </xf>
    <xf numFmtId="0" fontId="10" fillId="11" borderId="6" xfId="0" applyFont="1" applyFill="1" applyBorder="1" applyAlignment="1" applyProtection="1">
      <alignment horizontal="justify" vertical="center" wrapText="1"/>
      <protection locked="0" hidden="1"/>
    </xf>
    <xf numFmtId="1" fontId="10" fillId="0" borderId="6" xfId="0" applyNumberFormat="1" applyFont="1" applyBorder="1" applyAlignment="1" applyProtection="1">
      <alignment horizontal="center" vertical="center" wrapText="1"/>
      <protection locked="0" hidden="1"/>
    </xf>
    <xf numFmtId="0" fontId="10" fillId="0" borderId="1" xfId="0" applyFont="1" applyBorder="1" applyAlignment="1" applyProtection="1">
      <alignment horizontal="justify" vertical="top" wrapText="1"/>
      <protection locked="0"/>
    </xf>
    <xf numFmtId="14" fontId="4" fillId="0" borderId="4" xfId="2" applyNumberFormat="1" applyFont="1" applyBorder="1" applyAlignment="1">
      <alignment horizontal="left" vertical="center" wrapText="1"/>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3" fillId="0" borderId="0" xfId="2" applyFont="1" applyAlignment="1">
      <alignment horizontal="center" vertical="center" wrapText="1"/>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3" fillId="0" borderId="0" xfId="2" applyFont="1" applyAlignment="1">
      <alignment horizontal="center" vertical="center"/>
    </xf>
    <xf numFmtId="166" fontId="5" fillId="12" borderId="8" xfId="0" applyNumberFormat="1" applyFont="1" applyFill="1" applyBorder="1" applyAlignment="1" applyProtection="1">
      <alignment horizontal="center" vertical="center" wrapText="1"/>
      <protection locked="0" hidden="1"/>
    </xf>
    <xf numFmtId="166" fontId="5" fillId="12" borderId="9" xfId="0" applyNumberFormat="1" applyFont="1" applyFill="1" applyBorder="1" applyAlignment="1" applyProtection="1">
      <alignment horizontal="center" vertical="center" wrapText="1"/>
      <protection locked="0" hidden="1"/>
    </xf>
    <xf numFmtId="166" fontId="5" fillId="12" borderId="10" xfId="0" applyNumberFormat="1" applyFont="1" applyFill="1" applyBorder="1" applyAlignment="1" applyProtection="1">
      <alignment horizontal="center" vertical="center" wrapText="1"/>
      <protection locked="0" hidden="1"/>
    </xf>
    <xf numFmtId="0" fontId="5" fillId="3" borderId="11"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7" fillId="12" borderId="14" xfId="0" applyFont="1" applyFill="1" applyBorder="1" applyAlignment="1" applyProtection="1">
      <alignment horizontal="center" vertical="center" wrapText="1"/>
      <protection locked="0" hidden="1"/>
    </xf>
    <xf numFmtId="0" fontId="7" fillId="12" borderId="20" xfId="0" applyFont="1" applyFill="1" applyBorder="1" applyAlignment="1" applyProtection="1">
      <alignment horizontal="center" vertical="center" wrapText="1"/>
      <protection locked="0" hidden="1"/>
    </xf>
    <xf numFmtId="0" fontId="7" fillId="12" borderId="15" xfId="0" applyFont="1" applyFill="1" applyBorder="1" applyAlignment="1" applyProtection="1">
      <alignment horizontal="center" vertical="center" wrapText="1"/>
      <protection locked="0" hidden="1"/>
    </xf>
    <xf numFmtId="0" fontId="7" fillId="12" borderId="21" xfId="0" applyFont="1" applyFill="1" applyBorder="1" applyAlignment="1" applyProtection="1">
      <alignment horizontal="center" vertical="center" wrapText="1"/>
      <protection locked="0" hidden="1"/>
    </xf>
    <xf numFmtId="0" fontId="7" fillId="12" borderId="16" xfId="0" applyFont="1" applyFill="1" applyBorder="1" applyAlignment="1" applyProtection="1">
      <alignment horizontal="center" vertical="center" wrapText="1"/>
      <protection locked="0"/>
    </xf>
    <xf numFmtId="0" fontId="7" fillId="12" borderId="22" xfId="0" applyFont="1" applyFill="1" applyBorder="1" applyAlignment="1" applyProtection="1">
      <alignment horizontal="center" vertical="center" wrapText="1"/>
      <protection locked="0"/>
    </xf>
    <xf numFmtId="0" fontId="7" fillId="8" borderId="19" xfId="0" applyFont="1" applyFill="1" applyBorder="1" applyAlignment="1" applyProtection="1">
      <alignment horizontal="center" vertical="center" wrapText="1"/>
      <protection locked="0"/>
    </xf>
    <xf numFmtId="0" fontId="7" fillId="8" borderId="17" xfId="0" applyFont="1" applyFill="1" applyBorder="1" applyAlignment="1" applyProtection="1">
      <alignment horizontal="center" vertical="center" wrapText="1"/>
      <protection locked="0"/>
    </xf>
    <xf numFmtId="0" fontId="7" fillId="8" borderId="16" xfId="0" applyFont="1" applyFill="1" applyBorder="1" applyAlignment="1" applyProtection="1">
      <alignment horizontal="center" vertical="center" wrapText="1"/>
      <protection locked="0"/>
    </xf>
    <xf numFmtId="0" fontId="7" fillId="8" borderId="15" xfId="0" applyFont="1" applyFill="1" applyBorder="1" applyAlignment="1" applyProtection="1">
      <alignment horizontal="center" vertical="center" wrapText="1"/>
      <protection locked="0"/>
    </xf>
    <xf numFmtId="0" fontId="4" fillId="0" borderId="7" xfId="2" applyFont="1" applyBorder="1" applyAlignment="1" applyProtection="1">
      <alignment horizontal="left" vertical="center"/>
      <protection locked="0" hidden="1"/>
    </xf>
    <xf numFmtId="0" fontId="4" fillId="0" borderId="3" xfId="2" applyFont="1" applyBorder="1" applyAlignment="1" applyProtection="1">
      <alignment horizontal="left" vertical="center"/>
      <protection locked="0" hidden="1"/>
    </xf>
    <xf numFmtId="0" fontId="4" fillId="0" borderId="0" xfId="2" applyFont="1" applyAlignment="1" applyProtection="1">
      <alignment horizontal="center" vertical="center"/>
      <protection locked="0" hidden="1"/>
    </xf>
    <xf numFmtId="0" fontId="7" fillId="12" borderId="17" xfId="0" applyFont="1" applyFill="1" applyBorder="1" applyAlignment="1" applyProtection="1">
      <alignment horizontal="center" vertical="center" wrapText="1"/>
      <protection locked="0" hidden="1"/>
    </xf>
    <xf numFmtId="0" fontId="7" fillId="12" borderId="23" xfId="0" applyFont="1" applyFill="1" applyBorder="1" applyAlignment="1" applyProtection="1">
      <alignment horizontal="center" vertical="center" wrapText="1"/>
      <protection locked="0" hidden="1"/>
    </xf>
    <xf numFmtId="0" fontId="7" fillId="7" borderId="18" xfId="0" applyFont="1" applyFill="1" applyBorder="1" applyAlignment="1" applyProtection="1">
      <alignment horizontal="center" vertical="center" wrapText="1"/>
      <protection locked="0"/>
    </xf>
    <xf numFmtId="0" fontId="7" fillId="7" borderId="13" xfId="0" applyFont="1" applyFill="1" applyBorder="1" applyAlignment="1" applyProtection="1">
      <alignment horizontal="center" vertical="center" wrapText="1"/>
      <protection locked="0"/>
    </xf>
    <xf numFmtId="0" fontId="7" fillId="7" borderId="16" xfId="0" applyFont="1" applyFill="1" applyBorder="1" applyAlignment="1" applyProtection="1">
      <alignment horizontal="center" vertical="center" wrapText="1"/>
      <protection locked="0"/>
    </xf>
    <xf numFmtId="0" fontId="7" fillId="7" borderId="15" xfId="0" applyFont="1" applyFill="1" applyBorder="1" applyAlignment="1" applyProtection="1">
      <alignment horizontal="center" vertical="center" wrapText="1"/>
      <protection locked="0"/>
    </xf>
    <xf numFmtId="166" fontId="13" fillId="2" borderId="7" xfId="0" applyNumberFormat="1" applyFont="1" applyFill="1" applyBorder="1" applyAlignment="1" applyProtection="1">
      <alignment horizontal="center" vertical="center" wrapText="1"/>
      <protection locked="0" hidden="1"/>
    </xf>
    <xf numFmtId="166" fontId="13" fillId="2" borderId="3" xfId="0" applyNumberFormat="1" applyFont="1" applyFill="1" applyBorder="1" applyAlignment="1" applyProtection="1">
      <alignment horizontal="center" vertical="center" wrapText="1"/>
      <protection locked="0" hidden="1"/>
    </xf>
    <xf numFmtId="166" fontId="13" fillId="0" borderId="7" xfId="0" applyNumberFormat="1" applyFont="1" applyBorder="1" applyAlignment="1" applyProtection="1">
      <alignment horizontal="center" vertical="center" wrapText="1"/>
      <protection locked="0" hidden="1"/>
    </xf>
    <xf numFmtId="166" fontId="13" fillId="0" borderId="2" xfId="0" applyNumberFormat="1" applyFont="1" applyBorder="1" applyAlignment="1" applyProtection="1">
      <alignment horizontal="center" vertical="center" wrapText="1"/>
      <protection locked="0" hidden="1"/>
    </xf>
    <xf numFmtId="0" fontId="2" fillId="0" borderId="0" xfId="0" applyFont="1" applyAlignment="1" applyProtection="1">
      <alignment horizontal="left" vertical="top" wrapText="1"/>
      <protection locked="0" hidden="1"/>
    </xf>
    <xf numFmtId="9" fontId="12" fillId="11" borderId="6" xfId="0" applyNumberFormat="1" applyFont="1" applyFill="1" applyBorder="1" applyAlignment="1" applyProtection="1">
      <alignment horizontal="center" vertical="center" wrapText="1"/>
      <protection locked="0"/>
    </xf>
  </cellXfs>
  <cellStyles count="4">
    <cellStyle name="Millares 2" xfId="3" xr:uid="{9429F525-404A-4E53-8063-8EB5512DB23E}"/>
    <cellStyle name="Normal" xfId="0" builtinId="0"/>
    <cellStyle name="Normal 2" xfId="2" xr:uid="{0CC946F8-B259-4A1E-A250-3DFFDD9D7DF2}"/>
    <cellStyle name="Porcentaje" xfId="1" builtinId="5"/>
  </cellStyles>
  <dxfs count="3">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xdr:rowOff>
    </xdr:from>
    <xdr:to>
      <xdr:col>12</xdr:col>
      <xdr:colOff>-1</xdr:colOff>
      <xdr:row>7</xdr:row>
      <xdr:rowOff>-1</xdr:rowOff>
    </xdr:to>
    <xdr:sp macro="" textlink="">
      <xdr:nvSpPr>
        <xdr:cNvPr id="2" name="CuadroTexto 1">
          <a:extLst>
            <a:ext uri="{FF2B5EF4-FFF2-40B4-BE49-F238E27FC236}">
              <a16:creationId xmlns:a16="http://schemas.microsoft.com/office/drawing/2014/main" id="{3A26D142-AED0-4C5D-995C-1F2814E557C6}"/>
            </a:ext>
          </a:extLst>
        </xdr:cNvPr>
        <xdr:cNvSpPr txBox="1"/>
      </xdr:nvSpPr>
      <xdr:spPr>
        <a:xfrm>
          <a:off x="152400" y="209549"/>
          <a:ext cx="16240124"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419" sz="1100"/>
        </a:p>
      </xdr:txBody>
    </xdr:sp>
    <xdr:clientData/>
  </xdr:twoCellAnchor>
  <xdr:twoCellAnchor>
    <xdr:from>
      <xdr:col>3</xdr:col>
      <xdr:colOff>1</xdr:colOff>
      <xdr:row>1</xdr:row>
      <xdr:rowOff>-1</xdr:rowOff>
    </xdr:from>
    <xdr:to>
      <xdr:col>8</xdr:col>
      <xdr:colOff>0</xdr:colOff>
      <xdr:row>7</xdr:row>
      <xdr:rowOff>-1</xdr:rowOff>
    </xdr:to>
    <xdr:sp macro="" textlink="">
      <xdr:nvSpPr>
        <xdr:cNvPr id="3" name="CuadroTexto 2">
          <a:extLst>
            <a:ext uri="{FF2B5EF4-FFF2-40B4-BE49-F238E27FC236}">
              <a16:creationId xmlns:a16="http://schemas.microsoft.com/office/drawing/2014/main" id="{C6C8F04A-A816-4D7C-AD47-C44205C544FD}"/>
            </a:ext>
          </a:extLst>
        </xdr:cNvPr>
        <xdr:cNvSpPr txBox="1"/>
      </xdr:nvSpPr>
      <xdr:spPr>
        <a:xfrm>
          <a:off x="4505326" y="209549"/>
          <a:ext cx="6562724"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s-CO" sz="20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SEGUIMIENTO Y AVANCE DEL PLAN DE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MEJORAMIENTO ÚNICO</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twoCellAnchor editAs="oneCell">
    <xdr:from>
      <xdr:col>1</xdr:col>
      <xdr:colOff>452438</xdr:colOff>
      <xdr:row>1</xdr:row>
      <xdr:rowOff>190499</xdr:rowOff>
    </xdr:from>
    <xdr:to>
      <xdr:col>2</xdr:col>
      <xdr:colOff>1702594</xdr:colOff>
      <xdr:row>6</xdr:row>
      <xdr:rowOff>142875</xdr:rowOff>
    </xdr:to>
    <xdr:pic>
      <xdr:nvPicPr>
        <xdr:cNvPr id="4" name="Imagen 3">
          <a:extLst>
            <a:ext uri="{FF2B5EF4-FFF2-40B4-BE49-F238E27FC236}">
              <a16:creationId xmlns:a16="http://schemas.microsoft.com/office/drawing/2014/main" id="{CF14C8F9-AA25-40B3-8CDC-1CCAF770E7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838" y="400049"/>
          <a:ext cx="3193256" cy="904876"/>
        </a:xfrm>
        <a:prstGeom prst="rect">
          <a:avLst/>
        </a:prstGeom>
        <a:noFill/>
        <a:ln>
          <a:noFill/>
        </a:ln>
      </xdr:spPr>
    </xdr:pic>
    <xdr:clientData/>
  </xdr:twoCellAnchor>
  <xdr:twoCellAnchor>
    <xdr:from>
      <xdr:col>8</xdr:col>
      <xdr:colOff>0</xdr:colOff>
      <xdr:row>2</xdr:row>
      <xdr:rowOff>190500</xdr:rowOff>
    </xdr:from>
    <xdr:to>
      <xdr:col>12</xdr:col>
      <xdr:colOff>-1</xdr:colOff>
      <xdr:row>4</xdr:row>
      <xdr:rowOff>202406</xdr:rowOff>
    </xdr:to>
    <xdr:sp macro="" textlink="">
      <xdr:nvSpPr>
        <xdr:cNvPr id="5" name="CuadroTexto 4">
          <a:extLst>
            <a:ext uri="{FF2B5EF4-FFF2-40B4-BE49-F238E27FC236}">
              <a16:creationId xmlns:a16="http://schemas.microsoft.com/office/drawing/2014/main" id="{BD5847CD-54E9-4008-8B4E-8EAB31D5F3D3}"/>
            </a:ext>
          </a:extLst>
        </xdr:cNvPr>
        <xdr:cNvSpPr txBox="1"/>
      </xdr:nvSpPr>
      <xdr:spPr>
        <a:xfrm>
          <a:off x="11068050" y="609600"/>
          <a:ext cx="5324474" cy="431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t>FEHCA</a:t>
          </a:r>
        </a:p>
      </xdr:txBody>
    </xdr:sp>
    <xdr:clientData/>
  </xdr:twoCellAnchor>
  <xdr:twoCellAnchor>
    <xdr:from>
      <xdr:col>8</xdr:col>
      <xdr:colOff>0</xdr:colOff>
      <xdr:row>0</xdr:row>
      <xdr:rowOff>202406</xdr:rowOff>
    </xdr:from>
    <xdr:to>
      <xdr:col>12</xdr:col>
      <xdr:colOff>-1</xdr:colOff>
      <xdr:row>2</xdr:row>
      <xdr:rowOff>178594</xdr:rowOff>
    </xdr:to>
    <xdr:sp macro="" textlink="">
      <xdr:nvSpPr>
        <xdr:cNvPr id="6" name="CuadroTexto 5">
          <a:extLst>
            <a:ext uri="{FF2B5EF4-FFF2-40B4-BE49-F238E27FC236}">
              <a16:creationId xmlns:a16="http://schemas.microsoft.com/office/drawing/2014/main" id="{E6A6EDF8-2459-49C4-A099-A8EB2AACA881}"/>
            </a:ext>
          </a:extLst>
        </xdr:cNvPr>
        <xdr:cNvSpPr txBox="1"/>
      </xdr:nvSpPr>
      <xdr:spPr>
        <a:xfrm>
          <a:off x="11068050" y="202406"/>
          <a:ext cx="5324474" cy="395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CÓDIGO:</a:t>
          </a:r>
        </a:p>
      </xdr:txBody>
    </xdr:sp>
    <xdr:clientData/>
  </xdr:twoCellAnchor>
  <xdr:twoCellAnchor>
    <xdr:from>
      <xdr:col>8</xdr:col>
      <xdr:colOff>0</xdr:colOff>
      <xdr:row>4</xdr:row>
      <xdr:rowOff>202406</xdr:rowOff>
    </xdr:from>
    <xdr:to>
      <xdr:col>12</xdr:col>
      <xdr:colOff>-1</xdr:colOff>
      <xdr:row>6</xdr:row>
      <xdr:rowOff>202406</xdr:rowOff>
    </xdr:to>
    <xdr:sp macro="" textlink="">
      <xdr:nvSpPr>
        <xdr:cNvPr id="7" name="CuadroTexto 6">
          <a:extLst>
            <a:ext uri="{FF2B5EF4-FFF2-40B4-BE49-F238E27FC236}">
              <a16:creationId xmlns:a16="http://schemas.microsoft.com/office/drawing/2014/main" id="{86CABFDB-24CC-42BB-AE2E-2DC666674009}"/>
            </a:ext>
          </a:extLst>
        </xdr:cNvPr>
        <xdr:cNvSpPr txBox="1"/>
      </xdr:nvSpPr>
      <xdr:spPr>
        <a:xfrm>
          <a:off x="11068050" y="1040606"/>
          <a:ext cx="5324474"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VERSIÓN:</a:t>
          </a:r>
        </a:p>
      </xdr:txBody>
    </xdr:sp>
    <xdr:clientData/>
  </xdr:twoCellAnchor>
  <xdr:twoCellAnchor>
    <xdr:from>
      <xdr:col>8</xdr:col>
      <xdr:colOff>0</xdr:colOff>
      <xdr:row>2</xdr:row>
      <xdr:rowOff>178594</xdr:rowOff>
    </xdr:from>
    <xdr:to>
      <xdr:col>12</xdr:col>
      <xdr:colOff>-1</xdr:colOff>
      <xdr:row>4</xdr:row>
      <xdr:rowOff>202406</xdr:rowOff>
    </xdr:to>
    <xdr:sp macro="" textlink="">
      <xdr:nvSpPr>
        <xdr:cNvPr id="8" name="CuadroTexto 7">
          <a:extLst>
            <a:ext uri="{FF2B5EF4-FFF2-40B4-BE49-F238E27FC236}">
              <a16:creationId xmlns:a16="http://schemas.microsoft.com/office/drawing/2014/main" id="{DE9236FD-493E-4744-8C2F-029A09F2F4B5}"/>
            </a:ext>
          </a:extLst>
        </xdr:cNvPr>
        <xdr:cNvSpPr txBox="1"/>
      </xdr:nvSpPr>
      <xdr:spPr>
        <a:xfrm>
          <a:off x="11068050" y="597694"/>
          <a:ext cx="5324474" cy="44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FECHA:</a:t>
          </a:r>
        </a:p>
      </xdr:txBody>
    </xdr:sp>
    <xdr:clientData/>
  </xdr:twoCellAnchor>
  <xdr:twoCellAnchor>
    <xdr:from>
      <xdr:col>9</xdr:col>
      <xdr:colOff>607218</xdr:colOff>
      <xdr:row>0</xdr:row>
      <xdr:rowOff>202406</xdr:rowOff>
    </xdr:from>
    <xdr:to>
      <xdr:col>11</xdr:col>
      <xdr:colOff>1059656</xdr:colOff>
      <xdr:row>6</xdr:row>
      <xdr:rowOff>202406</xdr:rowOff>
    </xdr:to>
    <xdr:sp macro="" textlink="">
      <xdr:nvSpPr>
        <xdr:cNvPr id="9" name="CuadroTexto 8">
          <a:extLst>
            <a:ext uri="{FF2B5EF4-FFF2-40B4-BE49-F238E27FC236}">
              <a16:creationId xmlns:a16="http://schemas.microsoft.com/office/drawing/2014/main" id="{4A8FFE56-E565-43A9-BDA6-FA505C88417B}"/>
            </a:ext>
          </a:extLst>
        </xdr:cNvPr>
        <xdr:cNvSpPr txBox="1"/>
      </xdr:nvSpPr>
      <xdr:spPr>
        <a:xfrm>
          <a:off x="13084968" y="202406"/>
          <a:ext cx="3309938"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600">
              <a:solidFill>
                <a:srgbClr val="FF0000"/>
              </a:solidFill>
              <a:latin typeface="Arial" panose="020B0604020202020204" pitchFamily="34" charset="0"/>
              <a:cs typeface="Arial" panose="020B0604020202020204" pitchFamily="34" charset="0"/>
            </a:rPr>
            <a:t>FT111_02_SAPMC</a:t>
          </a:r>
        </a:p>
      </xdr:txBody>
    </xdr:sp>
    <xdr:clientData/>
  </xdr:twoCellAnchor>
  <xdr:twoCellAnchor>
    <xdr:from>
      <xdr:col>9</xdr:col>
      <xdr:colOff>619125</xdr:colOff>
      <xdr:row>2</xdr:row>
      <xdr:rowOff>178594</xdr:rowOff>
    </xdr:from>
    <xdr:to>
      <xdr:col>12</xdr:col>
      <xdr:colOff>-1</xdr:colOff>
      <xdr:row>4</xdr:row>
      <xdr:rowOff>202406</xdr:rowOff>
    </xdr:to>
    <xdr:sp macro="" textlink="">
      <xdr:nvSpPr>
        <xdr:cNvPr id="10" name="CuadroTexto 9">
          <a:extLst>
            <a:ext uri="{FF2B5EF4-FFF2-40B4-BE49-F238E27FC236}">
              <a16:creationId xmlns:a16="http://schemas.microsoft.com/office/drawing/2014/main" id="{F8FC977B-3E48-4E7C-9840-2783BB639556}"/>
            </a:ext>
          </a:extLst>
        </xdr:cNvPr>
        <xdr:cNvSpPr txBox="1"/>
      </xdr:nvSpPr>
      <xdr:spPr>
        <a:xfrm>
          <a:off x="13096875" y="597694"/>
          <a:ext cx="3295649" cy="44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a:latin typeface="Arial" panose="020B0604020202020204" pitchFamily="34" charset="0"/>
              <a:cs typeface="Arial" panose="020B0604020202020204" pitchFamily="34" charset="0"/>
            </a:rPr>
            <a:t>02/01/2025</a:t>
          </a:r>
        </a:p>
      </xdr:txBody>
    </xdr:sp>
    <xdr:clientData/>
  </xdr:twoCellAnchor>
  <xdr:twoCellAnchor>
    <xdr:from>
      <xdr:col>9</xdr:col>
      <xdr:colOff>619125</xdr:colOff>
      <xdr:row>4</xdr:row>
      <xdr:rowOff>202406</xdr:rowOff>
    </xdr:from>
    <xdr:to>
      <xdr:col>12</xdr:col>
      <xdr:colOff>-1</xdr:colOff>
      <xdr:row>6</xdr:row>
      <xdr:rowOff>202406</xdr:rowOff>
    </xdr:to>
    <xdr:sp macro="" textlink="">
      <xdr:nvSpPr>
        <xdr:cNvPr id="11" name="CuadroTexto 10">
          <a:extLst>
            <a:ext uri="{FF2B5EF4-FFF2-40B4-BE49-F238E27FC236}">
              <a16:creationId xmlns:a16="http://schemas.microsoft.com/office/drawing/2014/main" id="{6FB79181-59E7-4729-B1E8-2386DE8AA389}"/>
            </a:ext>
          </a:extLst>
        </xdr:cNvPr>
        <xdr:cNvSpPr txBox="1"/>
      </xdr:nvSpPr>
      <xdr:spPr>
        <a:xfrm>
          <a:off x="13096875" y="1040606"/>
          <a:ext cx="3295649"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a:latin typeface="Arial" panose="020B0604020202020204" pitchFamily="34" charset="0"/>
              <a:cs typeface="Arial" panose="020B0604020202020204" pitchFamily="34" charset="0"/>
            </a:rPr>
            <a:t>V2</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A5467-A652-4B10-AB1E-955E1C632B38}">
  <dimension ref="B1:Z48"/>
  <sheetViews>
    <sheetView tabSelected="1" workbookViewId="0">
      <selection activeCell="B9" sqref="B9"/>
    </sheetView>
  </sheetViews>
  <sheetFormatPr baseColWidth="10" defaultRowHeight="14.25" x14ac:dyDescent="0.25"/>
  <cols>
    <col min="1" max="1" width="2.28515625" style="1" customWidth="1"/>
    <col min="2" max="2" width="29.140625" style="1" customWidth="1"/>
    <col min="3" max="3" width="36.140625" style="1" customWidth="1"/>
    <col min="4" max="4" width="25.42578125" style="47" customWidth="1"/>
    <col min="5" max="5" width="19.85546875" style="47" bestFit="1" customWidth="1"/>
    <col min="6" max="6" width="20.140625" style="47" customWidth="1"/>
    <col min="7" max="7" width="18.28515625" style="47" customWidth="1"/>
    <col min="8" max="8" width="14.7109375" style="47" customWidth="1"/>
    <col min="9" max="9" width="21.140625" style="1" customWidth="1"/>
    <col min="10" max="10" width="25" style="1" customWidth="1"/>
    <col min="11" max="11" width="17.85546875" style="1" customWidth="1"/>
    <col min="12" max="12" width="15.85546875" style="1" customWidth="1"/>
    <col min="13" max="13" width="9.7109375" style="1" customWidth="1"/>
    <col min="14" max="14" width="30.5703125" style="1" customWidth="1"/>
    <col min="15" max="15" width="13.42578125" style="1" customWidth="1"/>
    <col min="16" max="16" width="19.28515625" style="1" customWidth="1"/>
    <col min="17" max="17" width="15.28515625" style="1" customWidth="1"/>
    <col min="18" max="18" width="18.28515625" style="1" customWidth="1"/>
    <col min="19" max="19" width="13" style="1" customWidth="1"/>
    <col min="20" max="21" width="11.42578125" style="1"/>
    <col min="22" max="22" width="34.85546875" style="1" customWidth="1"/>
    <col min="23" max="24" width="11.5703125" style="1" bestFit="1" customWidth="1"/>
    <col min="25" max="25" width="15.5703125" style="1" customWidth="1"/>
    <col min="26" max="26" width="18.5703125" style="1" bestFit="1" customWidth="1"/>
    <col min="27" max="16384" width="11.42578125" style="1"/>
  </cols>
  <sheetData>
    <row r="1" spans="2:26" ht="16.5" customHeight="1" x14ac:dyDescent="0.25">
      <c r="D1" s="2"/>
      <c r="E1" s="2"/>
      <c r="F1" s="2"/>
      <c r="G1" s="2"/>
      <c r="H1" s="2"/>
    </row>
    <row r="2" spans="2:26" ht="16.5" customHeight="1" x14ac:dyDescent="0.25">
      <c r="D2" s="2"/>
      <c r="E2" s="2"/>
      <c r="F2" s="2"/>
      <c r="G2" s="2"/>
      <c r="H2" s="2"/>
    </row>
    <row r="3" spans="2:26" ht="17.100000000000001" customHeight="1" x14ac:dyDescent="0.25">
      <c r="D3" s="2"/>
      <c r="E3" s="2"/>
      <c r="F3" s="2"/>
      <c r="G3" s="2"/>
      <c r="H3" s="2"/>
    </row>
    <row r="4" spans="2:26" ht="17.100000000000001" customHeight="1" x14ac:dyDescent="0.25">
      <c r="D4" s="2"/>
      <c r="E4" s="2"/>
      <c r="F4" s="2"/>
      <c r="G4" s="2"/>
      <c r="H4" s="2"/>
    </row>
    <row r="5" spans="2:26" ht="16.5" customHeight="1" x14ac:dyDescent="0.25">
      <c r="D5" s="2"/>
      <c r="E5" s="2"/>
      <c r="F5" s="2"/>
      <c r="G5" s="2"/>
      <c r="H5" s="2"/>
    </row>
    <row r="6" spans="2:26" ht="16.5" customHeight="1" x14ac:dyDescent="0.25">
      <c r="D6" s="2"/>
      <c r="E6" s="2"/>
      <c r="F6" s="2"/>
      <c r="G6" s="2"/>
      <c r="H6" s="2"/>
    </row>
    <row r="7" spans="2:26" ht="16.5" customHeight="1" x14ac:dyDescent="0.25">
      <c r="D7" s="2"/>
      <c r="E7" s="2"/>
      <c r="F7" s="2"/>
      <c r="G7" s="2"/>
      <c r="H7" s="2"/>
    </row>
    <row r="8" spans="2:26" ht="17.100000000000001" customHeight="1" x14ac:dyDescent="0.25">
      <c r="B8" s="63"/>
      <c r="C8" s="63"/>
      <c r="D8" s="63"/>
      <c r="E8" s="63"/>
      <c r="F8" s="63"/>
      <c r="G8" s="63"/>
      <c r="H8" s="63"/>
      <c r="I8" s="63"/>
      <c r="J8" s="63"/>
      <c r="K8" s="63"/>
      <c r="L8" s="63"/>
      <c r="M8" s="63"/>
    </row>
    <row r="9" spans="2:26" ht="20.100000000000001" customHeight="1" x14ac:dyDescent="0.25">
      <c r="B9" s="3" t="s">
        <v>0</v>
      </c>
      <c r="C9" s="64" t="s">
        <v>44</v>
      </c>
      <c r="D9" s="64"/>
      <c r="E9" s="64"/>
      <c r="F9" s="65"/>
      <c r="G9" s="4"/>
      <c r="H9" s="4"/>
      <c r="I9" s="4"/>
      <c r="J9" s="4"/>
      <c r="K9" s="4"/>
      <c r="L9" s="4"/>
    </row>
    <row r="10" spans="2:26" ht="20.100000000000001" customHeight="1" x14ac:dyDescent="0.25">
      <c r="B10" s="3" t="s">
        <v>1</v>
      </c>
      <c r="C10" s="61" t="s">
        <v>45</v>
      </c>
      <c r="D10" s="61"/>
      <c r="E10" s="61"/>
      <c r="F10" s="62"/>
      <c r="G10" s="4"/>
      <c r="H10" s="4"/>
      <c r="I10" s="4"/>
      <c r="J10" s="4"/>
      <c r="K10" s="4"/>
      <c r="L10" s="4"/>
    </row>
    <row r="11" spans="2:26" ht="20.100000000000001" customHeight="1" x14ac:dyDescent="0.25">
      <c r="B11" s="3" t="s">
        <v>2</v>
      </c>
      <c r="C11" s="61" t="s">
        <v>46</v>
      </c>
      <c r="D11" s="61"/>
      <c r="E11" s="61"/>
      <c r="F11" s="62"/>
      <c r="G11" s="4"/>
      <c r="H11" s="4"/>
      <c r="I11" s="4"/>
      <c r="J11" s="4"/>
      <c r="K11" s="4"/>
      <c r="L11" s="4"/>
    </row>
    <row r="12" spans="2:26" ht="20.100000000000001" customHeight="1" x14ac:dyDescent="0.25">
      <c r="B12" s="3" t="s">
        <v>3</v>
      </c>
      <c r="C12" s="61">
        <v>2024</v>
      </c>
      <c r="D12" s="61"/>
      <c r="E12" s="61"/>
      <c r="F12" s="62"/>
      <c r="G12" s="4"/>
      <c r="H12" s="4"/>
      <c r="I12" s="4"/>
      <c r="J12" s="4"/>
      <c r="K12" s="4"/>
      <c r="L12" s="4"/>
    </row>
    <row r="13" spans="2:26" ht="20.100000000000001" customHeight="1" x14ac:dyDescent="0.25">
      <c r="B13" s="5" t="s">
        <v>4</v>
      </c>
      <c r="C13" s="60">
        <v>45985</v>
      </c>
      <c r="D13" s="61"/>
      <c r="E13" s="61"/>
      <c r="F13" s="62"/>
      <c r="G13" s="4"/>
      <c r="H13" s="4"/>
      <c r="I13" s="4"/>
      <c r="J13" s="4"/>
      <c r="K13" s="4"/>
      <c r="L13" s="4"/>
    </row>
    <row r="14" spans="2:26" ht="20.100000000000001" customHeight="1" x14ac:dyDescent="0.25">
      <c r="B14" s="5" t="s">
        <v>5</v>
      </c>
      <c r="C14" s="61" t="s">
        <v>61</v>
      </c>
      <c r="D14" s="61"/>
      <c r="E14" s="61"/>
      <c r="F14" s="62"/>
      <c r="G14" s="4"/>
      <c r="H14" s="4"/>
      <c r="I14" s="4"/>
      <c r="J14" s="4"/>
      <c r="K14" s="4"/>
      <c r="L14" s="4"/>
    </row>
    <row r="15" spans="2:26" s="66" customFormat="1" ht="12" customHeight="1" thickBot="1" x14ac:dyDescent="0.3"/>
    <row r="16" spans="2:26" ht="24" customHeight="1" thickBot="1" x14ac:dyDescent="0.3">
      <c r="B16" s="67" t="s">
        <v>6</v>
      </c>
      <c r="C16" s="68"/>
      <c r="D16" s="68"/>
      <c r="E16" s="68"/>
      <c r="F16" s="68"/>
      <c r="G16" s="68"/>
      <c r="H16" s="68"/>
      <c r="I16" s="68"/>
      <c r="J16" s="68"/>
      <c r="K16" s="68"/>
      <c r="L16" s="68"/>
      <c r="M16" s="68"/>
      <c r="N16" s="69"/>
      <c r="O16" s="70" t="s">
        <v>7</v>
      </c>
      <c r="P16" s="70"/>
      <c r="Q16" s="70"/>
      <c r="R16" s="70"/>
      <c r="S16" s="70"/>
      <c r="T16" s="70"/>
      <c r="U16" s="70"/>
      <c r="V16" s="70"/>
      <c r="W16" s="70"/>
      <c r="X16" s="70"/>
      <c r="Y16" s="71"/>
      <c r="Z16" s="6"/>
    </row>
    <row r="17" spans="2:26" ht="48" customHeight="1" x14ac:dyDescent="0.25">
      <c r="B17" s="72" t="s">
        <v>8</v>
      </c>
      <c r="C17" s="74" t="s">
        <v>9</v>
      </c>
      <c r="D17" s="74" t="s">
        <v>10</v>
      </c>
      <c r="E17" s="74" t="s">
        <v>11</v>
      </c>
      <c r="F17" s="74" t="s">
        <v>12</v>
      </c>
      <c r="G17" s="76" t="s">
        <v>13</v>
      </c>
      <c r="H17" s="76" t="s">
        <v>14</v>
      </c>
      <c r="I17" s="76" t="s">
        <v>15</v>
      </c>
      <c r="J17" s="76" t="s">
        <v>16</v>
      </c>
      <c r="K17" s="76" t="s">
        <v>17</v>
      </c>
      <c r="L17" s="76" t="s">
        <v>18</v>
      </c>
      <c r="M17" s="76" t="s">
        <v>19</v>
      </c>
      <c r="N17" s="85" t="s">
        <v>20</v>
      </c>
      <c r="O17" s="87" t="s">
        <v>21</v>
      </c>
      <c r="P17" s="89" t="s">
        <v>22</v>
      </c>
      <c r="Q17" s="89" t="s">
        <v>23</v>
      </c>
      <c r="R17" s="89" t="s">
        <v>24</v>
      </c>
      <c r="S17" s="89" t="s">
        <v>25</v>
      </c>
      <c r="T17" s="89" t="s">
        <v>26</v>
      </c>
      <c r="U17" s="89"/>
      <c r="V17" s="89" t="s">
        <v>27</v>
      </c>
      <c r="W17" s="7"/>
      <c r="X17" s="7"/>
      <c r="Y17" s="78" t="s">
        <v>28</v>
      </c>
      <c r="Z17" s="80" t="s">
        <v>29</v>
      </c>
    </row>
    <row r="18" spans="2:26" ht="16.5" thickBot="1" x14ac:dyDescent="0.3">
      <c r="B18" s="73"/>
      <c r="C18" s="75"/>
      <c r="D18" s="75"/>
      <c r="E18" s="75"/>
      <c r="F18" s="75"/>
      <c r="G18" s="77"/>
      <c r="H18" s="77"/>
      <c r="I18" s="77"/>
      <c r="J18" s="77"/>
      <c r="K18" s="77"/>
      <c r="L18" s="77"/>
      <c r="M18" s="77"/>
      <c r="N18" s="86"/>
      <c r="O18" s="88"/>
      <c r="P18" s="90"/>
      <c r="Q18" s="90"/>
      <c r="R18" s="90"/>
      <c r="S18" s="90"/>
      <c r="T18" s="8" t="s">
        <v>30</v>
      </c>
      <c r="U18" s="8" t="s">
        <v>31</v>
      </c>
      <c r="V18" s="90"/>
      <c r="W18" s="8"/>
      <c r="X18" s="8"/>
      <c r="Y18" s="79"/>
      <c r="Z18" s="81"/>
    </row>
    <row r="19" spans="2:26" ht="189" x14ac:dyDescent="0.25">
      <c r="B19" s="48">
        <v>1</v>
      </c>
      <c r="C19" s="49" t="s">
        <v>47</v>
      </c>
      <c r="D19" s="49" t="s">
        <v>48</v>
      </c>
      <c r="E19" s="49" t="s">
        <v>49</v>
      </c>
      <c r="F19" s="49" t="s">
        <v>50</v>
      </c>
      <c r="G19" s="49" t="s">
        <v>51</v>
      </c>
      <c r="H19" s="50" t="s">
        <v>52</v>
      </c>
      <c r="I19" s="51" t="s">
        <v>53</v>
      </c>
      <c r="J19" s="96">
        <v>1</v>
      </c>
      <c r="K19" s="52">
        <v>46053</v>
      </c>
      <c r="L19" s="52">
        <v>46203</v>
      </c>
      <c r="M19" s="53">
        <f>(+L19-K19)/7</f>
        <v>21.428571428571427</v>
      </c>
      <c r="N19" s="54" t="s">
        <v>54</v>
      </c>
      <c r="O19" s="12">
        <v>1</v>
      </c>
      <c r="P19" s="13">
        <f>IF(O19/J19&gt;1,1,+O19/J19)</f>
        <v>1</v>
      </c>
      <c r="Q19" s="14">
        <f>+M19*P19</f>
        <v>21.428571428571427</v>
      </c>
      <c r="R19" s="15">
        <f>IF(L19&lt;=$C$8,Q19,0)</f>
        <v>0</v>
      </c>
      <c r="S19" s="15">
        <f t="shared" ref="S19:S25" si="0">IF($S$7&gt;=L19,M19,0)</f>
        <v>0</v>
      </c>
      <c r="T19" s="16" t="s">
        <v>32</v>
      </c>
      <c r="U19" s="16"/>
      <c r="V19" s="59" t="s">
        <v>65</v>
      </c>
      <c r="W19" s="15">
        <f t="shared" ref="W19:W25" si="1">IF(P19=100%,2,0)</f>
        <v>2</v>
      </c>
      <c r="X19" s="15">
        <f>IF(L19&lt;$C$8,0,1)</f>
        <v>1</v>
      </c>
      <c r="Y19" s="15" t="str">
        <f>IF(W19+X19&gt;1,"CUMPLIDA",IF(X19=1,"EN TERMINO","VENCIDA"))</f>
        <v>CUMPLIDA</v>
      </c>
      <c r="Z19" s="15" t="s">
        <v>62</v>
      </c>
    </row>
    <row r="20" spans="2:26" ht="204.75" x14ac:dyDescent="0.25">
      <c r="B20" s="55"/>
      <c r="C20" s="56"/>
      <c r="D20" s="56"/>
      <c r="E20" s="49"/>
      <c r="F20" s="57" t="s">
        <v>55</v>
      </c>
      <c r="G20" s="56" t="s">
        <v>56</v>
      </c>
      <c r="H20" s="57" t="s">
        <v>57</v>
      </c>
      <c r="I20" s="51" t="s">
        <v>53</v>
      </c>
      <c r="J20" s="96">
        <v>1</v>
      </c>
      <c r="K20" s="52">
        <v>46053</v>
      </c>
      <c r="L20" s="52">
        <v>46203</v>
      </c>
      <c r="M20" s="58">
        <f t="shared" ref="M20:M21" si="2">(+L20-K20)/7</f>
        <v>21.428571428571427</v>
      </c>
      <c r="N20" s="54" t="s">
        <v>54</v>
      </c>
      <c r="O20" s="12">
        <v>1</v>
      </c>
      <c r="P20" s="13">
        <f>IF(O20/J20&gt;1,1,+O20/J20)</f>
        <v>1</v>
      </c>
      <c r="Q20" s="14">
        <f>+M20*P20</f>
        <v>21.428571428571427</v>
      </c>
      <c r="R20" s="15">
        <f>IF(L20&lt;=$C$8,Q20,0)</f>
        <v>0</v>
      </c>
      <c r="S20" s="15">
        <f t="shared" si="0"/>
        <v>0</v>
      </c>
      <c r="T20" s="16" t="s">
        <v>32</v>
      </c>
      <c r="U20" s="16"/>
      <c r="V20" s="20" t="s">
        <v>64</v>
      </c>
      <c r="W20" s="15">
        <f t="shared" ref="W20" si="3">IF(P20=100%,2,0)</f>
        <v>2</v>
      </c>
      <c r="X20" s="15">
        <f>IF(L20&lt;$C$8,0,1)</f>
        <v>1</v>
      </c>
      <c r="Y20" s="15" t="str">
        <f>IF(W20+X20&gt;1,"CUMPLIDA",IF(X20=1,"EN TERMINO","VENCIDA"))</f>
        <v>CUMPLIDA</v>
      </c>
      <c r="Z20" s="15" t="s">
        <v>62</v>
      </c>
    </row>
    <row r="21" spans="2:26" ht="204.75" x14ac:dyDescent="0.25">
      <c r="B21" s="55"/>
      <c r="C21" s="56"/>
      <c r="D21" s="56"/>
      <c r="E21" s="49"/>
      <c r="F21" s="57" t="s">
        <v>58</v>
      </c>
      <c r="G21" s="56" t="s">
        <v>59</v>
      </c>
      <c r="H21" s="57" t="s">
        <v>60</v>
      </c>
      <c r="I21" s="51" t="s">
        <v>53</v>
      </c>
      <c r="J21" s="96">
        <v>1</v>
      </c>
      <c r="K21" s="52">
        <v>46053</v>
      </c>
      <c r="L21" s="52">
        <v>46203</v>
      </c>
      <c r="M21" s="58">
        <f t="shared" si="2"/>
        <v>21.428571428571427</v>
      </c>
      <c r="N21" s="54" t="s">
        <v>54</v>
      </c>
      <c r="O21" s="12">
        <v>1</v>
      </c>
      <c r="P21" s="13">
        <f>IF(O21/J21&gt;1,1,+O21/J21)</f>
        <v>1</v>
      </c>
      <c r="Q21" s="14">
        <f>+M21*P21</f>
        <v>21.428571428571427</v>
      </c>
      <c r="R21" s="15">
        <f t="shared" ref="R21:R25" si="4">IF(L21&lt;=$C$7,Q21,0)</f>
        <v>0</v>
      </c>
      <c r="S21" s="15">
        <f t="shared" si="0"/>
        <v>0</v>
      </c>
      <c r="T21" s="16" t="s">
        <v>32</v>
      </c>
      <c r="U21" s="16"/>
      <c r="V21" s="20" t="s">
        <v>63</v>
      </c>
      <c r="W21" s="15">
        <f t="shared" si="1"/>
        <v>2</v>
      </c>
      <c r="X21" s="15">
        <f>IF(L21&lt;$C$8,0,1)</f>
        <v>1</v>
      </c>
      <c r="Y21" s="15" t="str">
        <f>IF(W21+X21&gt;1,"CUMPLIDA",IF(X21=1,"EN TERMINO","VENCIDA"))</f>
        <v>CUMPLIDA</v>
      </c>
      <c r="Z21" s="15" t="s">
        <v>62</v>
      </c>
    </row>
    <row r="22" spans="2:26" ht="24" x14ac:dyDescent="0.25">
      <c r="B22" s="15"/>
      <c r="C22" s="20"/>
      <c r="D22" s="20"/>
      <c r="E22" s="20"/>
      <c r="F22" s="20"/>
      <c r="G22" s="20"/>
      <c r="H22" s="20"/>
      <c r="I22" s="20"/>
      <c r="J22" s="9"/>
      <c r="K22" s="10"/>
      <c r="L22" s="10"/>
      <c r="M22" s="19"/>
      <c r="N22" s="21"/>
      <c r="O22" s="12">
        <v>0</v>
      </c>
      <c r="P22" s="13" t="e">
        <f t="shared" ref="P22:P25" si="5">IF(O22/J22&gt;1,1,+O22/J22)</f>
        <v>#DIV/0!</v>
      </c>
      <c r="Q22" s="14" t="e">
        <f t="shared" ref="Q22:Q25" si="6">+M22*P22</f>
        <v>#DIV/0!</v>
      </c>
      <c r="R22" s="15" t="e">
        <f t="shared" si="4"/>
        <v>#DIV/0!</v>
      </c>
      <c r="S22" s="15">
        <f t="shared" si="0"/>
        <v>0</v>
      </c>
      <c r="T22" s="16"/>
      <c r="U22" s="16"/>
      <c r="V22" s="17"/>
      <c r="W22" s="15" t="e">
        <f t="shared" si="1"/>
        <v>#DIV/0!</v>
      </c>
      <c r="X22" s="15">
        <f t="shared" ref="X22:X25" si="7">IF(L22&lt;$C$8,0,1)</f>
        <v>1</v>
      </c>
      <c r="Y22" s="15" t="e">
        <f t="shared" ref="Y22:Y25" si="8">IF(W22+X22&gt;1,"CUMPLIDA",IF(X22=1,"EN TERMINO","VENCIDA"))</f>
        <v>#DIV/0!</v>
      </c>
      <c r="Z22" s="18"/>
    </row>
    <row r="23" spans="2:26" ht="24" x14ac:dyDescent="0.25">
      <c r="B23" s="15"/>
      <c r="C23" s="20"/>
      <c r="D23" s="20"/>
      <c r="E23" s="20"/>
      <c r="F23" s="20"/>
      <c r="G23" s="20"/>
      <c r="H23" s="20"/>
      <c r="I23" s="20"/>
      <c r="J23" s="9"/>
      <c r="K23" s="10"/>
      <c r="L23" s="10"/>
      <c r="M23" s="19"/>
      <c r="N23" s="21"/>
      <c r="O23" s="12">
        <v>0</v>
      </c>
      <c r="P23" s="13" t="e">
        <f t="shared" si="5"/>
        <v>#DIV/0!</v>
      </c>
      <c r="Q23" s="14" t="e">
        <f t="shared" si="6"/>
        <v>#DIV/0!</v>
      </c>
      <c r="R23" s="15" t="e">
        <f t="shared" si="4"/>
        <v>#DIV/0!</v>
      </c>
      <c r="S23" s="15">
        <f t="shared" si="0"/>
        <v>0</v>
      </c>
      <c r="T23" s="16"/>
      <c r="U23" s="16"/>
      <c r="V23" s="17"/>
      <c r="W23" s="15" t="e">
        <f t="shared" si="1"/>
        <v>#DIV/0!</v>
      </c>
      <c r="X23" s="15">
        <f t="shared" si="7"/>
        <v>1</v>
      </c>
      <c r="Y23" s="15" t="e">
        <f t="shared" si="8"/>
        <v>#DIV/0!</v>
      </c>
      <c r="Z23" s="18"/>
    </row>
    <row r="24" spans="2:26" ht="24" x14ac:dyDescent="0.25">
      <c r="B24" s="15"/>
      <c r="C24" s="20"/>
      <c r="D24" s="20"/>
      <c r="E24" s="20"/>
      <c r="F24" s="20"/>
      <c r="G24" s="20"/>
      <c r="H24" s="20"/>
      <c r="I24" s="20"/>
      <c r="J24" s="9"/>
      <c r="K24" s="10"/>
      <c r="L24" s="10"/>
      <c r="M24" s="19"/>
      <c r="N24" s="21"/>
      <c r="O24" s="12">
        <v>0</v>
      </c>
      <c r="P24" s="13" t="e">
        <f t="shared" si="5"/>
        <v>#DIV/0!</v>
      </c>
      <c r="Q24" s="14" t="e">
        <f t="shared" si="6"/>
        <v>#DIV/0!</v>
      </c>
      <c r="R24" s="15" t="e">
        <f t="shared" si="4"/>
        <v>#DIV/0!</v>
      </c>
      <c r="S24" s="15">
        <f t="shared" si="0"/>
        <v>0</v>
      </c>
      <c r="T24" s="16"/>
      <c r="U24" s="16"/>
      <c r="V24" s="17"/>
      <c r="W24" s="15" t="e">
        <f t="shared" si="1"/>
        <v>#DIV/0!</v>
      </c>
      <c r="X24" s="15">
        <f t="shared" si="7"/>
        <v>1</v>
      </c>
      <c r="Y24" s="15" t="e">
        <f t="shared" si="8"/>
        <v>#DIV/0!</v>
      </c>
      <c r="Z24" s="18"/>
    </row>
    <row r="25" spans="2:26" ht="24" x14ac:dyDescent="0.25">
      <c r="B25" s="15"/>
      <c r="C25" s="20"/>
      <c r="D25" s="20"/>
      <c r="E25" s="20"/>
      <c r="F25" s="20"/>
      <c r="G25" s="20"/>
      <c r="H25" s="20"/>
      <c r="I25" s="20"/>
      <c r="J25" s="9"/>
      <c r="K25" s="10"/>
      <c r="L25" s="10"/>
      <c r="M25" s="11"/>
      <c r="N25" s="21"/>
      <c r="O25" s="12">
        <v>0</v>
      </c>
      <c r="P25" s="13" t="e">
        <f t="shared" si="5"/>
        <v>#DIV/0!</v>
      </c>
      <c r="Q25" s="14" t="e">
        <f t="shared" si="6"/>
        <v>#DIV/0!</v>
      </c>
      <c r="R25" s="15" t="e">
        <f t="shared" si="4"/>
        <v>#DIV/0!</v>
      </c>
      <c r="S25" s="15">
        <f t="shared" si="0"/>
        <v>0</v>
      </c>
      <c r="T25" s="16"/>
      <c r="U25" s="16"/>
      <c r="V25" s="17"/>
      <c r="W25" s="15" t="e">
        <f t="shared" si="1"/>
        <v>#DIV/0!</v>
      </c>
      <c r="X25" s="15">
        <f t="shared" si="7"/>
        <v>1</v>
      </c>
      <c r="Y25" s="15" t="e">
        <f t="shared" si="8"/>
        <v>#DIV/0!</v>
      </c>
      <c r="Z25" s="18"/>
    </row>
    <row r="26" spans="2:26" s="30" customFormat="1" ht="18.75" x14ac:dyDescent="0.25">
      <c r="B26" s="22" t="s">
        <v>33</v>
      </c>
      <c r="C26" s="23"/>
      <c r="D26" s="23"/>
      <c r="E26" s="23"/>
      <c r="F26" s="23"/>
      <c r="G26" s="23"/>
      <c r="H26" s="23"/>
      <c r="I26" s="23"/>
      <c r="J26" s="23"/>
      <c r="K26" s="23"/>
      <c r="L26" s="23"/>
      <c r="M26" s="23"/>
      <c r="N26" s="23"/>
      <c r="O26" s="24"/>
      <c r="P26" s="25" t="e">
        <f>SUM(P19:P25)</f>
        <v>#DIV/0!</v>
      </c>
      <c r="Q26" s="26" t="e">
        <f>SUM(Q19:Q25)</f>
        <v>#DIV/0!</v>
      </c>
      <c r="R26" s="26" t="e">
        <f>SUM(R19:R25)</f>
        <v>#DIV/0!</v>
      </c>
      <c r="S26" s="26">
        <f>SUM(S19:S25)</f>
        <v>0</v>
      </c>
      <c r="T26" s="22"/>
      <c r="U26" s="27"/>
      <c r="V26" s="28"/>
      <c r="W26" s="29"/>
      <c r="X26" s="29"/>
      <c r="Y26" s="29"/>
      <c r="Z26" s="27"/>
    </row>
    <row r="27" spans="2:26" ht="15" customHeight="1" x14ac:dyDescent="0.25">
      <c r="B27" s="31"/>
      <c r="C27" s="32"/>
      <c r="D27" s="32"/>
      <c r="E27" s="32"/>
      <c r="F27" s="32"/>
      <c r="G27" s="33"/>
      <c r="H27" s="32"/>
      <c r="I27" s="32"/>
      <c r="J27" s="32"/>
      <c r="K27" s="32"/>
      <c r="L27" s="32"/>
      <c r="M27" s="33"/>
      <c r="N27" s="33"/>
    </row>
    <row r="28" spans="2:26" ht="14.25" customHeight="1" x14ac:dyDescent="0.25">
      <c r="B28" s="31"/>
      <c r="C28" s="32"/>
      <c r="D28" s="32"/>
      <c r="E28" s="32"/>
      <c r="F28" s="32"/>
      <c r="G28" s="33"/>
      <c r="H28" s="32"/>
      <c r="I28" s="32"/>
      <c r="J28" s="32"/>
      <c r="K28" s="32"/>
      <c r="L28" s="32"/>
      <c r="M28" s="33"/>
      <c r="N28" s="33"/>
    </row>
    <row r="29" spans="2:26" ht="14.25" customHeight="1" x14ac:dyDescent="0.25">
      <c r="B29" s="31"/>
      <c r="C29" s="32"/>
      <c r="D29" s="32"/>
      <c r="E29" s="32"/>
      <c r="F29" s="32"/>
      <c r="G29" s="33"/>
      <c r="H29" s="32"/>
      <c r="I29" s="32"/>
      <c r="J29" s="32"/>
      <c r="K29" s="32"/>
      <c r="L29" s="32"/>
      <c r="M29" s="33"/>
      <c r="N29" s="33"/>
    </row>
    <row r="30" spans="2:26" x14ac:dyDescent="0.25">
      <c r="B30" s="31"/>
      <c r="C30" s="32"/>
      <c r="D30" s="32"/>
      <c r="E30" s="32"/>
      <c r="F30" s="32"/>
      <c r="G30" s="33"/>
      <c r="H30" s="32"/>
      <c r="I30" s="32"/>
      <c r="J30" s="32"/>
      <c r="K30" s="32"/>
      <c r="L30" s="32"/>
      <c r="M30" s="33"/>
      <c r="N30" s="33"/>
    </row>
    <row r="31" spans="2:26" ht="30" customHeight="1" x14ac:dyDescent="0.25">
      <c r="B31" s="82" t="s">
        <v>34</v>
      </c>
      <c r="C31" s="83"/>
      <c r="D31" s="82" t="s">
        <v>35</v>
      </c>
      <c r="E31" s="83"/>
      <c r="F31" s="34"/>
      <c r="G31" s="35"/>
      <c r="H31" s="35"/>
      <c r="I31" s="36"/>
      <c r="J31" s="36"/>
      <c r="K31" s="84"/>
      <c r="L31" s="84"/>
      <c r="M31" s="33"/>
      <c r="N31" s="33"/>
    </row>
    <row r="32" spans="2:26" ht="15" x14ac:dyDescent="0.25">
      <c r="B32" s="36"/>
      <c r="C32" s="36"/>
      <c r="D32" s="36"/>
      <c r="E32" s="36"/>
      <c r="F32" s="36"/>
      <c r="G32" s="35"/>
      <c r="H32" s="35"/>
      <c r="I32" s="36"/>
      <c r="J32" s="36"/>
      <c r="K32" s="35"/>
      <c r="L32" s="35"/>
      <c r="M32" s="33"/>
      <c r="N32" s="33"/>
    </row>
    <row r="33" spans="2:14" ht="15" x14ac:dyDescent="0.25">
      <c r="B33" s="36"/>
      <c r="C33" s="36"/>
      <c r="D33" s="36"/>
      <c r="E33" s="36"/>
      <c r="F33" s="36"/>
      <c r="G33" s="35"/>
      <c r="H33" s="35"/>
      <c r="I33" s="36"/>
      <c r="J33" s="36"/>
      <c r="K33" s="35"/>
      <c r="L33" s="35"/>
      <c r="M33" s="33"/>
      <c r="N33" s="33"/>
    </row>
    <row r="34" spans="2:14" ht="20.25" customHeight="1" x14ac:dyDescent="0.25">
      <c r="B34" s="91" t="s">
        <v>36</v>
      </c>
      <c r="C34" s="92"/>
      <c r="D34" s="37"/>
      <c r="E34" s="37"/>
      <c r="F34" s="32"/>
      <c r="G34" s="33"/>
      <c r="H34" s="33"/>
      <c r="I34" s="33"/>
      <c r="J34" s="33"/>
      <c r="K34" s="33"/>
      <c r="L34" s="33"/>
      <c r="M34" s="33"/>
      <c r="N34" s="33"/>
    </row>
    <row r="35" spans="2:14" ht="4.5" customHeight="1" x14ac:dyDescent="0.25">
      <c r="B35" s="93"/>
      <c r="C35" s="94"/>
      <c r="D35" s="37"/>
      <c r="E35" s="37"/>
      <c r="F35" s="32"/>
      <c r="G35" s="33"/>
      <c r="H35" s="33"/>
      <c r="I35" s="33"/>
      <c r="J35" s="33"/>
      <c r="K35" s="33"/>
      <c r="L35" s="33"/>
      <c r="M35" s="33"/>
      <c r="N35" s="33"/>
    </row>
    <row r="36" spans="2:14" ht="32.25" customHeight="1" x14ac:dyDescent="0.25">
      <c r="B36" s="38"/>
      <c r="C36" s="39" t="s">
        <v>37</v>
      </c>
      <c r="D36" s="37"/>
      <c r="E36" s="37"/>
      <c r="F36" s="32"/>
      <c r="G36" s="33"/>
      <c r="H36" s="33"/>
      <c r="I36" s="33"/>
      <c r="J36" s="33"/>
      <c r="K36" s="33"/>
      <c r="L36" s="33"/>
      <c r="M36" s="33"/>
      <c r="N36" s="33"/>
    </row>
    <row r="37" spans="2:14" ht="30" customHeight="1" x14ac:dyDescent="0.25">
      <c r="B37" s="40"/>
      <c r="C37" s="41" t="s">
        <v>38</v>
      </c>
      <c r="D37" s="37"/>
      <c r="E37" s="37"/>
      <c r="F37" s="32"/>
      <c r="G37" s="33"/>
      <c r="H37" s="33"/>
      <c r="I37" s="33"/>
      <c r="J37" s="33"/>
      <c r="K37" s="33"/>
      <c r="L37" s="33"/>
      <c r="M37" s="33"/>
      <c r="N37" s="33"/>
    </row>
    <row r="38" spans="2:14" ht="42" customHeight="1" x14ac:dyDescent="0.25">
      <c r="B38" s="42"/>
      <c r="C38" s="41" t="s">
        <v>39</v>
      </c>
      <c r="D38" s="37"/>
      <c r="E38" s="37"/>
      <c r="F38" s="32"/>
      <c r="G38" s="33"/>
      <c r="H38" s="33"/>
      <c r="I38" s="33"/>
      <c r="J38" s="33"/>
      <c r="K38" s="33"/>
      <c r="L38" s="33"/>
      <c r="M38" s="33"/>
      <c r="N38" s="33"/>
    </row>
    <row r="39" spans="2:14" ht="36" customHeight="1" x14ac:dyDescent="0.25">
      <c r="B39" s="43"/>
      <c r="C39" s="39" t="s">
        <v>40</v>
      </c>
      <c r="D39" s="37"/>
      <c r="E39" s="37"/>
      <c r="F39" s="32"/>
      <c r="G39" s="33"/>
      <c r="H39" s="33"/>
      <c r="I39" s="33"/>
      <c r="J39" s="33"/>
      <c r="K39" s="33"/>
      <c r="L39" s="33"/>
      <c r="M39" s="33"/>
      <c r="N39" s="33"/>
    </row>
    <row r="40" spans="2:14" ht="36.75" customHeight="1" x14ac:dyDescent="0.25">
      <c r="B40" s="44"/>
      <c r="C40" s="39" t="s">
        <v>41</v>
      </c>
      <c r="D40" s="45"/>
      <c r="E40" s="45"/>
      <c r="F40" s="32"/>
      <c r="G40" s="33"/>
      <c r="H40" s="33"/>
      <c r="I40" s="33"/>
      <c r="J40" s="33"/>
      <c r="K40" s="33"/>
      <c r="L40" s="33"/>
      <c r="M40" s="33"/>
      <c r="N40" s="33"/>
    </row>
    <row r="41" spans="2:14" ht="36" customHeight="1" x14ac:dyDescent="0.25">
      <c r="B41" s="46"/>
      <c r="C41" s="39" t="s">
        <v>42</v>
      </c>
      <c r="D41" s="45"/>
      <c r="E41" s="45"/>
      <c r="F41" s="32"/>
      <c r="G41" s="33"/>
      <c r="H41" s="33"/>
      <c r="I41" s="33"/>
      <c r="J41" s="33"/>
      <c r="K41" s="33"/>
      <c r="L41" s="33"/>
      <c r="M41" s="33"/>
      <c r="N41" s="33"/>
    </row>
    <row r="42" spans="2:14" ht="33.75" customHeight="1" x14ac:dyDescent="0.25">
      <c r="B42" s="95" t="s">
        <v>43</v>
      </c>
      <c r="C42" s="95"/>
      <c r="D42" s="33"/>
      <c r="E42" s="33"/>
      <c r="F42" s="33"/>
      <c r="G42" s="33"/>
      <c r="H42" s="33"/>
      <c r="I42" s="33"/>
      <c r="J42" s="33"/>
      <c r="K42" s="33"/>
      <c r="L42" s="33"/>
      <c r="M42" s="33"/>
      <c r="N42" s="33"/>
    </row>
    <row r="43" spans="2:14" x14ac:dyDescent="0.25">
      <c r="B43" s="45"/>
      <c r="C43" s="33"/>
      <c r="D43" s="33"/>
      <c r="E43" s="33"/>
      <c r="F43" s="33"/>
      <c r="G43" s="33"/>
      <c r="H43" s="33"/>
      <c r="I43" s="33"/>
      <c r="J43" s="33"/>
      <c r="K43" s="33"/>
      <c r="L43" s="33"/>
      <c r="M43" s="33"/>
      <c r="N43" s="33"/>
    </row>
    <row r="44" spans="2:14" x14ac:dyDescent="0.25">
      <c r="B44" s="45"/>
      <c r="C44" s="33"/>
      <c r="D44" s="33"/>
      <c r="E44" s="33"/>
      <c r="F44" s="33"/>
      <c r="G44" s="33"/>
      <c r="H44" s="33"/>
      <c r="I44" s="33"/>
      <c r="J44" s="33"/>
      <c r="K44" s="33"/>
      <c r="L44" s="33"/>
      <c r="M44" s="33"/>
      <c r="N44" s="33"/>
    </row>
    <row r="45" spans="2:14" x14ac:dyDescent="0.25">
      <c r="B45" s="45"/>
      <c r="C45" s="33"/>
      <c r="D45" s="33"/>
      <c r="E45" s="33"/>
      <c r="F45" s="33"/>
      <c r="G45" s="33"/>
      <c r="H45" s="33"/>
      <c r="I45" s="33"/>
      <c r="J45" s="33"/>
      <c r="K45" s="33"/>
      <c r="L45" s="33"/>
      <c r="M45" s="33"/>
      <c r="N45" s="33"/>
    </row>
    <row r="46" spans="2:14" x14ac:dyDescent="0.25">
      <c r="B46" s="45"/>
      <c r="C46" s="33"/>
      <c r="D46" s="33"/>
      <c r="E46" s="33"/>
      <c r="F46" s="33"/>
      <c r="G46" s="33"/>
      <c r="H46" s="33"/>
      <c r="I46" s="33"/>
      <c r="J46" s="33"/>
      <c r="K46" s="33"/>
      <c r="L46" s="33"/>
      <c r="M46" s="33"/>
      <c r="N46" s="33"/>
    </row>
    <row r="47" spans="2:14" x14ac:dyDescent="0.25">
      <c r="B47" s="45"/>
      <c r="C47" s="33"/>
      <c r="D47" s="33"/>
      <c r="E47" s="33"/>
      <c r="F47" s="33"/>
      <c r="G47" s="33"/>
      <c r="H47" s="33"/>
      <c r="I47" s="33"/>
      <c r="J47" s="33"/>
      <c r="K47" s="33"/>
      <c r="L47" s="33"/>
      <c r="M47" s="33"/>
      <c r="N47" s="33"/>
    </row>
    <row r="48" spans="2:14" x14ac:dyDescent="0.25">
      <c r="B48" s="45"/>
      <c r="C48" s="33"/>
      <c r="D48" s="33"/>
      <c r="E48" s="33"/>
      <c r="F48" s="33"/>
      <c r="G48" s="33"/>
      <c r="H48" s="33"/>
      <c r="I48" s="33"/>
      <c r="J48" s="33"/>
      <c r="K48" s="33"/>
      <c r="L48" s="33"/>
      <c r="M48" s="33"/>
      <c r="N48" s="33"/>
    </row>
  </sheetData>
  <mergeCells count="38">
    <mergeCell ref="B34:C34"/>
    <mergeCell ref="B35:C35"/>
    <mergeCell ref="B42:C42"/>
    <mergeCell ref="T17:U17"/>
    <mergeCell ref="V17:V18"/>
    <mergeCell ref="M17:M18"/>
    <mergeCell ref="B31:C31"/>
    <mergeCell ref="D31:E31"/>
    <mergeCell ref="K31:L31"/>
    <mergeCell ref="N17:N18"/>
    <mergeCell ref="O17:O18"/>
    <mergeCell ref="H17:H18"/>
    <mergeCell ref="I17:I18"/>
    <mergeCell ref="J17:J18"/>
    <mergeCell ref="K17:K18"/>
    <mergeCell ref="L17:L18"/>
    <mergeCell ref="C14:F14"/>
    <mergeCell ref="A15:XFD15"/>
    <mergeCell ref="B16:N16"/>
    <mergeCell ref="O16:Y16"/>
    <mergeCell ref="B17:B18"/>
    <mergeCell ref="C17:C18"/>
    <mergeCell ref="D17:D18"/>
    <mergeCell ref="E17:E18"/>
    <mergeCell ref="F17:F18"/>
    <mergeCell ref="G17:G18"/>
    <mergeCell ref="Y17:Y18"/>
    <mergeCell ref="Z17:Z18"/>
    <mergeCell ref="P17:P18"/>
    <mergeCell ref="Q17:Q18"/>
    <mergeCell ref="R17:R18"/>
    <mergeCell ref="S17:S18"/>
    <mergeCell ref="C13:F13"/>
    <mergeCell ref="B8:M8"/>
    <mergeCell ref="C9:F9"/>
    <mergeCell ref="C10:F10"/>
    <mergeCell ref="C11:F11"/>
    <mergeCell ref="C12:F12"/>
  </mergeCells>
  <conditionalFormatting sqref="Y19:Z25">
    <cfRule type="cellIs" dxfId="2" priority="1" operator="equal">
      <formula>"EN TERMINO"</formula>
    </cfRule>
    <cfRule type="cellIs" dxfId="1" priority="2" operator="equal">
      <formula>"CUMPLIDA"</formula>
    </cfRule>
    <cfRule type="cellIs" dxfId="0" priority="3" operator="equal">
      <formula>"VENCIDA"</formula>
    </cfRule>
  </conditionalFormatting>
  <dataValidations count="1">
    <dataValidation type="decimal" operator="greaterThan" allowBlank="1" showInputMessage="1" showErrorMessage="1" sqref="O17" xr:uid="{2E819DCA-5990-43A2-928A-DB96D9054698}">
      <formula1>0</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maría pérez zuleta</dc:creator>
  <cp:lastModifiedBy>adriana maría pérez zuleta</cp:lastModifiedBy>
  <dcterms:created xsi:type="dcterms:W3CDTF">2026-01-06T21:35:46Z</dcterms:created>
  <dcterms:modified xsi:type="dcterms:W3CDTF">2026-07-02T14:31:20Z</dcterms:modified>
</cp:coreProperties>
</file>